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Stavební práce" sheetId="2" r:id="rId2"/>
    <sheet name="002 - Vodovod" sheetId="3" r:id="rId3"/>
    <sheet name="003 - Elektroinstalace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'001 - Stavební práce'!$C$99:$K$429</definedName>
    <definedName name="_xlnm.Print_Area" localSheetId="1">'001 - Stavební práce'!$C$4:$J$39,'001 - Stavební práce'!$C$45:$J$81,'001 - Stavební práce'!$C$87:$K$429</definedName>
    <definedName name="_xlnm.Print_Titles" localSheetId="1">'001 - Stavební práce'!$99:$99</definedName>
    <definedName name="_xlnm._FilterDatabase" localSheetId="2" hidden="1">'002 - Vodovod'!$C$86:$K$164</definedName>
    <definedName name="_xlnm.Print_Area" localSheetId="2">'002 - Vodovod'!$C$4:$J$39,'002 - Vodovod'!$C$45:$J$68,'002 - Vodovod'!$C$74:$K$164</definedName>
    <definedName name="_xlnm.Print_Titles" localSheetId="2">'002 - Vodovod'!$86:$86</definedName>
    <definedName name="_xlnm._FilterDatabase" localSheetId="3" hidden="1">'003 - Elektroinstalace'!$C$91:$K$165</definedName>
    <definedName name="_xlnm.Print_Area" localSheetId="3">'003 - Elektroinstalace'!$C$4:$J$39,'003 - Elektroinstalace'!$C$45:$J$73,'003 - Elektroinstalace'!$C$79:$K$165</definedName>
    <definedName name="_xlnm.Print_Titles" localSheetId="3">'003 - Elektroinstalace'!$91:$91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64"/>
  <c r="BH164"/>
  <c r="BG164"/>
  <c r="BF164"/>
  <c r="T164"/>
  <c r="T163"/>
  <c r="R164"/>
  <c r="R163"/>
  <c r="P164"/>
  <c r="P163"/>
  <c r="BI161"/>
  <c r="BH161"/>
  <c r="BG161"/>
  <c r="BF161"/>
  <c r="T161"/>
  <c r="T160"/>
  <c r="R161"/>
  <c r="R160"/>
  <c r="P161"/>
  <c r="P160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3" r="J37"/>
  <c r="J36"/>
  <c i="1" r="AY56"/>
  <c i="3" r="J35"/>
  <c i="1" r="AX56"/>
  <c i="3" r="BI163"/>
  <c r="BH163"/>
  <c r="BG163"/>
  <c r="BF163"/>
  <c r="T163"/>
  <c r="T162"/>
  <c r="T161"/>
  <c r="R163"/>
  <c r="R162"/>
  <c r="R161"/>
  <c r="P163"/>
  <c r="P162"/>
  <c r="P161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4"/>
  <c r="J83"/>
  <c r="F83"/>
  <c r="F81"/>
  <c r="E79"/>
  <c r="J55"/>
  <c r="J54"/>
  <c r="F54"/>
  <c r="F52"/>
  <c r="E50"/>
  <c r="J18"/>
  <c r="E18"/>
  <c r="F55"/>
  <c r="J17"/>
  <c r="J12"/>
  <c r="J52"/>
  <c r="E7"/>
  <c r="E77"/>
  <c i="2" r="J37"/>
  <c r="J36"/>
  <c i="1" r="AY55"/>
  <c i="2" r="J35"/>
  <c i="1" r="AX55"/>
  <c i="2"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T422"/>
  <c r="R423"/>
  <c r="R422"/>
  <c r="P423"/>
  <c r="P422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1"/>
  <c r="BH381"/>
  <c r="BG381"/>
  <c r="BF381"/>
  <c r="T381"/>
  <c r="R381"/>
  <c r="P381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6"/>
  <c r="BH366"/>
  <c r="BG366"/>
  <c r="BF366"/>
  <c r="T366"/>
  <c r="R366"/>
  <c r="P366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T309"/>
  <c r="R310"/>
  <c r="R309"/>
  <c r="P310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2"/>
  <c r="BH282"/>
  <c r="BG282"/>
  <c r="BF282"/>
  <c r="T282"/>
  <c r="R282"/>
  <c r="P282"/>
  <c r="BI280"/>
  <c r="BH280"/>
  <c r="BG280"/>
  <c r="BF280"/>
  <c r="T280"/>
  <c r="R280"/>
  <c r="P280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1"/>
  <c r="BH231"/>
  <c r="BG231"/>
  <c r="BF231"/>
  <c r="T231"/>
  <c r="R231"/>
  <c r="P231"/>
  <c r="BI225"/>
  <c r="BH225"/>
  <c r="BG225"/>
  <c r="BF225"/>
  <c r="T225"/>
  <c r="R225"/>
  <c r="P225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88"/>
  <c r="BH188"/>
  <c r="BG188"/>
  <c r="BF188"/>
  <c r="T188"/>
  <c r="R188"/>
  <c r="P188"/>
  <c r="BI183"/>
  <c r="BH183"/>
  <c r="BG183"/>
  <c r="BF183"/>
  <c r="T183"/>
  <c r="R183"/>
  <c r="P183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12"/>
  <c r="BH112"/>
  <c r="BG112"/>
  <c r="BF112"/>
  <c r="T112"/>
  <c r="R112"/>
  <c r="P112"/>
  <c r="BI106"/>
  <c r="BH106"/>
  <c r="BG106"/>
  <c r="BF106"/>
  <c r="T106"/>
  <c r="R106"/>
  <c r="P106"/>
  <c r="BI103"/>
  <c r="BH103"/>
  <c r="BG103"/>
  <c r="BF103"/>
  <c r="T103"/>
  <c r="R103"/>
  <c r="P103"/>
  <c r="J97"/>
  <c r="J96"/>
  <c r="F96"/>
  <c r="F94"/>
  <c r="E92"/>
  <c r="J55"/>
  <c r="J54"/>
  <c r="F54"/>
  <c r="F52"/>
  <c r="E50"/>
  <c r="J18"/>
  <c r="E18"/>
  <c r="F55"/>
  <c r="J17"/>
  <c r="J12"/>
  <c r="J94"/>
  <c r="E7"/>
  <c r="E48"/>
  <c i="1" r="L50"/>
  <c r="AM50"/>
  <c r="AM49"/>
  <c r="L49"/>
  <c r="AM47"/>
  <c r="L47"/>
  <c r="L45"/>
  <c r="L44"/>
  <c i="2" r="BK390"/>
  <c r="J314"/>
  <c r="BK237"/>
  <c r="BK403"/>
  <c r="J346"/>
  <c r="J237"/>
  <c r="J106"/>
  <c r="J340"/>
  <c r="BK212"/>
  <c r="J405"/>
  <c r="J351"/>
  <c r="BK289"/>
  <c r="J157"/>
  <c i="3" r="J147"/>
  <c r="BK99"/>
  <c r="J121"/>
  <c r="J144"/>
  <c r="J99"/>
  <c i="4" r="BK100"/>
  <c r="BK114"/>
  <c r="J145"/>
  <c r="BK125"/>
  <c r="J155"/>
  <c r="J130"/>
  <c r="BK110"/>
  <c r="J96"/>
  <c i="2" r="BK361"/>
  <c r="J304"/>
  <c r="J271"/>
  <c r="J183"/>
  <c r="J132"/>
  <c r="J398"/>
  <c r="J366"/>
  <c r="J317"/>
  <c r="J266"/>
  <c r="BK176"/>
  <c r="J120"/>
  <c r="J348"/>
  <c r="BK215"/>
  <c r="BK125"/>
  <c r="BK395"/>
  <c r="BK310"/>
  <c r="J144"/>
  <c i="3" r="BK145"/>
  <c r="J109"/>
  <c r="J136"/>
  <c r="J159"/>
  <c r="BK105"/>
  <c i="4" r="BK133"/>
  <c r="BK147"/>
  <c r="J161"/>
  <c i="2" r="J367"/>
  <c r="J310"/>
  <c r="J231"/>
  <c r="BK103"/>
  <c r="BK326"/>
  <c r="J261"/>
  <c r="BK129"/>
  <c r="BK337"/>
  <c r="BK206"/>
  <c r="BK114"/>
  <c r="BK381"/>
  <c r="BK282"/>
  <c r="J149"/>
  <c i="3" r="J156"/>
  <c r="J117"/>
  <c r="J155"/>
  <c r="BK91"/>
  <c r="J93"/>
  <c i="4" r="BK129"/>
  <c r="J150"/>
  <c r="J97"/>
  <c r="BK123"/>
  <c r="J133"/>
  <c i="2" r="J386"/>
  <c r="BK306"/>
  <c r="BK245"/>
  <c r="J112"/>
  <c r="BK370"/>
  <c r="J302"/>
  <c r="BK132"/>
  <c r="J306"/>
  <c r="J147"/>
  <c r="BK358"/>
  <c r="BK319"/>
  <c r="J215"/>
  <c r="BK147"/>
  <c i="3" r="BK155"/>
  <c r="J119"/>
  <c r="BK138"/>
  <c r="BK149"/>
  <c r="BK95"/>
  <c i="4" r="BK94"/>
  <c r="BK105"/>
  <c r="J121"/>
  <c r="BK138"/>
  <c r="BK102"/>
  <c i="2" r="J360"/>
  <c r="J289"/>
  <c r="J125"/>
  <c r="J381"/>
  <c r="J280"/>
  <c r="J173"/>
  <c r="J374"/>
  <c r="J329"/>
  <c r="J153"/>
  <c r="BK428"/>
  <c r="J334"/>
  <c r="J220"/>
  <c r="BK137"/>
  <c i="3" r="J139"/>
  <c r="BK156"/>
  <c r="J107"/>
  <c r="BK127"/>
  <c i="4" r="BK153"/>
  <c r="J153"/>
  <c r="J107"/>
  <c r="BK126"/>
  <c r="BK112"/>
  <c r="J143"/>
  <c r="J125"/>
  <c r="J103"/>
  <c i="2" r="J400"/>
  <c r="BK340"/>
  <c r="BK292"/>
  <c r="BK200"/>
  <c r="BK160"/>
  <c r="J423"/>
  <c r="J378"/>
  <c r="J354"/>
  <c r="BK273"/>
  <c r="J242"/>
  <c r="J377"/>
  <c r="J326"/>
  <c r="J161"/>
  <c r="BK112"/>
  <c r="BK378"/>
  <c r="BK324"/>
  <c r="J203"/>
  <c r="J129"/>
  <c i="3" r="J140"/>
  <c r="J152"/>
  <c r="J95"/>
  <c r="BK121"/>
  <c i="4" r="BK164"/>
  <c r="BK161"/>
  <c r="BK103"/>
  <c i="2" r="BK423"/>
  <c r="J337"/>
  <c r="J263"/>
  <c r="BK161"/>
  <c r="BK377"/>
  <c r="J300"/>
  <c r="J206"/>
  <c r="J373"/>
  <c r="J269"/>
  <c r="BK127"/>
  <c r="BK400"/>
  <c r="BK300"/>
  <c r="J212"/>
  <c r="BK142"/>
  <c i="3" r="BK152"/>
  <c r="J103"/>
  <c r="J127"/>
  <c r="BK139"/>
  <c r="J101"/>
  <c i="4" r="J110"/>
  <c r="J118"/>
  <c r="J158"/>
  <c r="J114"/>
  <c r="BK127"/>
  <c r="BK97"/>
  <c i="2" r="BK348"/>
  <c r="J273"/>
  <c r="J198"/>
  <c r="BK405"/>
  <c r="J332"/>
  <c r="J245"/>
  <c r="J103"/>
  <c r="BK342"/>
  <c r="J218"/>
  <c r="J388"/>
  <c r="J298"/>
  <c r="BK198"/>
  <c r="BK139"/>
  <c i="3" r="J149"/>
  <c r="J105"/>
  <c r="BK103"/>
  <c r="J129"/>
  <c i="4" r="BK158"/>
  <c r="J105"/>
  <c r="BK116"/>
  <c r="BK150"/>
  <c r="J98"/>
  <c r="J113"/>
  <c r="J94"/>
  <c i="2" r="BK344"/>
  <c r="BK298"/>
  <c r="BK164"/>
  <c r="BK106"/>
  <c r="J363"/>
  <c r="BK314"/>
  <c r="BK203"/>
  <c r="BK366"/>
  <c r="BK231"/>
  <c r="J123"/>
  <c r="BK386"/>
  <c r="BK317"/>
  <c r="J176"/>
  <c i="3" r="J154"/>
  <c r="BK107"/>
  <c r="BK133"/>
  <c r="BK154"/>
  <c r="BK119"/>
  <c i="4" r="J123"/>
  <c r="BK121"/>
  <c r="BK155"/>
  <c r="J120"/>
  <c r="BK136"/>
  <c r="J100"/>
  <c i="2" r="BK354"/>
  <c r="BK261"/>
  <c r="BK120"/>
  <c r="BK329"/>
  <c r="J137"/>
  <c r="BK334"/>
  <c r="BK302"/>
  <c r="BK426"/>
  <c r="BK346"/>
  <c r="BK242"/>
  <c r="J160"/>
  <c i="3" r="BK153"/>
  <c r="BK101"/>
  <c r="BK125"/>
  <c r="BK147"/>
  <c i="4" r="J127"/>
  <c r="BK109"/>
  <c r="J138"/>
  <c i="2" r="J297"/>
  <c r="BK123"/>
  <c r="BK364"/>
  <c r="BK271"/>
  <c r="J188"/>
  <c r="J390"/>
  <c r="J319"/>
  <c r="J428"/>
  <c r="J344"/>
  <c r="BK295"/>
  <c r="J168"/>
  <c r="J114"/>
  <c i="3" r="J133"/>
  <c r="BK140"/>
  <c r="J97"/>
  <c r="J123"/>
  <c r="BK89"/>
  <c i="4" r="BK98"/>
  <c r="BK113"/>
  <c r="BK130"/>
  <c r="BK141"/>
  <c r="BK107"/>
  <c i="2" r="BK373"/>
  <c r="BK322"/>
  <c r="J225"/>
  <c r="J127"/>
  <c r="BK360"/>
  <c r="BK269"/>
  <c r="BK195"/>
  <c r="BK367"/>
  <c r="BK332"/>
  <c r="BK188"/>
  <c i="1" r="AS54"/>
  <c i="3" r="J138"/>
  <c r="J153"/>
  <c r="BK117"/>
  <c r="BK142"/>
  <c r="J111"/>
  <c i="4" r="J128"/>
  <c r="BK128"/>
  <c r="J164"/>
  <c r="BK118"/>
  <c r="J126"/>
  <c i="2" r="J370"/>
  <c r="BK266"/>
  <c r="J135"/>
  <c r="BK374"/>
  <c r="BK263"/>
  <c r="BK135"/>
  <c r="BK357"/>
  <c r="BK304"/>
  <c r="J142"/>
  <c r="BK398"/>
  <c r="BK297"/>
  <c r="J200"/>
  <c i="3" r="BK159"/>
  <c r="BK123"/>
  <c r="J145"/>
  <c r="BK163"/>
  <c r="J113"/>
  <c i="4" r="BK132"/>
  <c r="J132"/>
  <c i="2" r="J364"/>
  <c r="BK144"/>
  <c r="J403"/>
  <c r="J292"/>
  <c r="BK173"/>
  <c i="3" r="BK157"/>
  <c r="J125"/>
  <c r="J91"/>
  <c r="BK111"/>
  <c r="BK136"/>
  <c r="BK113"/>
  <c i="4" r="J102"/>
  <c r="BK120"/>
  <c r="J148"/>
  <c i="2" r="J357"/>
  <c r="J282"/>
  <c r="J195"/>
  <c r="J395"/>
  <c r="BK351"/>
  <c r="BK153"/>
  <c r="BK363"/>
  <c r="BK220"/>
  <c r="BK149"/>
  <c r="J426"/>
  <c r="J322"/>
  <c r="BK183"/>
  <c i="3" r="BK144"/>
  <c r="BK97"/>
  <c r="BK115"/>
  <c r="J157"/>
  <c r="BK109"/>
  <c i="4" r="BK143"/>
  <c r="J129"/>
  <c r="J147"/>
  <c r="BK96"/>
  <c r="J116"/>
  <c i="2" r="J358"/>
  <c r="J295"/>
  <c r="BK157"/>
  <c r="BK388"/>
  <c r="J324"/>
  <c r="BK218"/>
  <c r="BK168"/>
  <c r="J361"/>
  <c r="BK225"/>
  <c r="J139"/>
  <c r="J342"/>
  <c r="BK280"/>
  <c r="J164"/>
  <c i="3" r="J163"/>
  <c r="J142"/>
  <c r="BK93"/>
  <c r="BK129"/>
  <c r="J89"/>
  <c r="J115"/>
  <c i="4" r="J141"/>
  <c r="BK148"/>
  <c r="J112"/>
  <c r="J136"/>
  <c r="BK145"/>
  <c r="J109"/>
  <c i="2" l="1" r="R102"/>
  <c r="P156"/>
  <c r="T172"/>
  <c r="T211"/>
  <c r="T224"/>
  <c r="BK244"/>
  <c r="J244"/>
  <c r="J66"/>
  <c r="BK272"/>
  <c r="J272"/>
  <c r="J67"/>
  <c r="BK299"/>
  <c r="J299"/>
  <c r="J68"/>
  <c r="R313"/>
  <c r="BK328"/>
  <c r="J328"/>
  <c r="J72"/>
  <c r="T336"/>
  <c r="R353"/>
  <c r="BK369"/>
  <c r="J369"/>
  <c r="J75"/>
  <c r="R380"/>
  <c r="T402"/>
  <c r="P425"/>
  <c r="P421"/>
  <c i="3" r="BK120"/>
  <c r="J120"/>
  <c r="J61"/>
  <c r="BK135"/>
  <c r="J135"/>
  <c r="J63"/>
  <c r="T151"/>
  <c i="4" r="BK93"/>
  <c r="J93"/>
  <c r="J60"/>
  <c r="P93"/>
  <c r="R99"/>
  <c r="P106"/>
  <c r="P117"/>
  <c r="P124"/>
  <c r="P135"/>
  <c r="T140"/>
  <c r="R152"/>
  <c r="R151"/>
  <c i="2" r="BK102"/>
  <c r="J102"/>
  <c r="J61"/>
  <c r="BK156"/>
  <c r="J156"/>
  <c r="J62"/>
  <c r="BK172"/>
  <c r="J172"/>
  <c r="J63"/>
  <c r="BK211"/>
  <c r="J211"/>
  <c r="J64"/>
  <c r="BK224"/>
  <c r="J224"/>
  <c r="J65"/>
  <c r="T244"/>
  <c r="R272"/>
  <c r="R299"/>
  <c r="BK313"/>
  <c r="J313"/>
  <c r="J71"/>
  <c r="R328"/>
  <c r="BK336"/>
  <c r="J336"/>
  <c r="J73"/>
  <c r="BK353"/>
  <c r="J353"/>
  <c r="J74"/>
  <c r="T369"/>
  <c r="T380"/>
  <c r="R402"/>
  <c r="R425"/>
  <c r="R421"/>
  <c i="3" r="T120"/>
  <c r="T88"/>
  <c r="T87"/>
  <c r="T135"/>
  <c r="R151"/>
  <c i="4" r="BK99"/>
  <c r="J99"/>
  <c r="J61"/>
  <c r="T99"/>
  <c r="T106"/>
  <c r="R117"/>
  <c r="R124"/>
  <c r="BK140"/>
  <c r="J140"/>
  <c r="J67"/>
  <c r="P152"/>
  <c r="P151"/>
  <c i="2" r="T102"/>
  <c r="T156"/>
  <c r="P172"/>
  <c r="R211"/>
  <c r="P224"/>
  <c r="P244"/>
  <c r="T272"/>
  <c r="T299"/>
  <c r="P313"/>
  <c r="T328"/>
  <c r="P336"/>
  <c r="T353"/>
  <c r="P369"/>
  <c r="P380"/>
  <c r="P402"/>
  <c r="T425"/>
  <c r="T421"/>
  <c i="3" r="P120"/>
  <c r="P135"/>
  <c r="BK151"/>
  <c r="J151"/>
  <c r="J64"/>
  <c i="4" r="T93"/>
  <c r="P99"/>
  <c r="R106"/>
  <c r="BK124"/>
  <c r="J124"/>
  <c r="J64"/>
  <c r="BK135"/>
  <c r="J135"/>
  <c r="J66"/>
  <c r="T135"/>
  <c r="T134"/>
  <c r="R140"/>
  <c r="BK152"/>
  <c r="J152"/>
  <c r="J69"/>
  <c r="T152"/>
  <c r="T151"/>
  <c i="2" r="P102"/>
  <c r="R156"/>
  <c r="R172"/>
  <c r="P211"/>
  <c r="R224"/>
  <c r="R244"/>
  <c r="P272"/>
  <c r="P299"/>
  <c r="T313"/>
  <c r="T312"/>
  <c r="P328"/>
  <c r="R336"/>
  <c r="P353"/>
  <c r="R369"/>
  <c r="BK380"/>
  <c r="J380"/>
  <c r="J76"/>
  <c r="BK402"/>
  <c r="J402"/>
  <c r="J77"/>
  <c r="BK425"/>
  <c r="J425"/>
  <c r="J80"/>
  <c i="3" r="R120"/>
  <c r="R88"/>
  <c r="R87"/>
  <c r="R135"/>
  <c r="P151"/>
  <c i="4" r="R93"/>
  <c r="BK106"/>
  <c r="J106"/>
  <c r="J62"/>
  <c r="BK117"/>
  <c r="J117"/>
  <c r="J63"/>
  <c r="T117"/>
  <c r="T124"/>
  <c r="R135"/>
  <c r="R134"/>
  <c r="P140"/>
  <c i="2" r="BK309"/>
  <c r="J309"/>
  <c r="J69"/>
  <c r="BK422"/>
  <c r="J422"/>
  <c r="J79"/>
  <c i="4" r="BK160"/>
  <c r="J160"/>
  <c r="J71"/>
  <c r="BK163"/>
  <c r="J163"/>
  <c r="J72"/>
  <c i="3" r="BK88"/>
  <c r="J88"/>
  <c r="J60"/>
  <c r="BK158"/>
  <c r="J158"/>
  <c r="J65"/>
  <c r="BK132"/>
  <c r="J132"/>
  <c r="J62"/>
  <c r="BK162"/>
  <c r="J162"/>
  <c r="J67"/>
  <c i="4" r="BK157"/>
  <c r="J157"/>
  <c r="J70"/>
  <c r="J52"/>
  <c r="BE103"/>
  <c r="BE112"/>
  <c r="BE118"/>
  <c r="BE120"/>
  <c r="BE121"/>
  <c r="BE129"/>
  <c r="BE148"/>
  <c r="BE158"/>
  <c r="BE161"/>
  <c r="E48"/>
  <c r="F55"/>
  <c r="BE97"/>
  <c r="BE102"/>
  <c r="BE105"/>
  <c r="BE109"/>
  <c r="BE114"/>
  <c r="BE127"/>
  <c r="BE128"/>
  <c r="BE133"/>
  <c r="BE138"/>
  <c r="BE141"/>
  <c r="BE94"/>
  <c r="BE98"/>
  <c r="BE100"/>
  <c r="BE123"/>
  <c r="BE125"/>
  <c r="BE132"/>
  <c r="BE143"/>
  <c r="BE153"/>
  <c r="BE155"/>
  <c r="BE96"/>
  <c r="BE107"/>
  <c r="BE110"/>
  <c r="BE113"/>
  <c r="BE116"/>
  <c r="BE126"/>
  <c r="BE130"/>
  <c r="BE136"/>
  <c r="BE145"/>
  <c r="BE147"/>
  <c r="BE150"/>
  <c r="BE164"/>
  <c i="3" r="E48"/>
  <c r="BE91"/>
  <c r="BE95"/>
  <c r="BE101"/>
  <c r="BE103"/>
  <c r="BE105"/>
  <c r="BE107"/>
  <c r="BE111"/>
  <c i="2" r="BK312"/>
  <c r="J312"/>
  <c r="J70"/>
  <c i="3" r="F84"/>
  <c r="BE97"/>
  <c r="BE115"/>
  <c r="BE117"/>
  <c r="BE121"/>
  <c r="BE125"/>
  <c r="BE138"/>
  <c r="BE142"/>
  <c r="BE145"/>
  <c r="BE154"/>
  <c r="BE163"/>
  <c r="J81"/>
  <c r="BE93"/>
  <c r="BE99"/>
  <c r="BE119"/>
  <c r="BE123"/>
  <c r="BE136"/>
  <c r="BE139"/>
  <c r="BE153"/>
  <c r="BE156"/>
  <c r="BE157"/>
  <c r="BE159"/>
  <c r="BE89"/>
  <c r="BE109"/>
  <c r="BE113"/>
  <c r="BE127"/>
  <c r="BE129"/>
  <c r="BE133"/>
  <c r="BE140"/>
  <c r="BE144"/>
  <c r="BE147"/>
  <c r="BE149"/>
  <c r="BE152"/>
  <c r="BE155"/>
  <c i="2" r="J52"/>
  <c r="E90"/>
  <c r="BE106"/>
  <c r="BE114"/>
  <c r="BE120"/>
  <c r="BE123"/>
  <c r="BE127"/>
  <c r="BE132"/>
  <c r="BE153"/>
  <c r="BE160"/>
  <c r="BE188"/>
  <c r="BE218"/>
  <c r="BE231"/>
  <c r="BE261"/>
  <c r="BE266"/>
  <c r="BE271"/>
  <c r="BE329"/>
  <c r="BE337"/>
  <c r="BE357"/>
  <c r="BE360"/>
  <c r="BE361"/>
  <c r="BE367"/>
  <c r="BE370"/>
  <c r="BE373"/>
  <c r="BE395"/>
  <c r="BE400"/>
  <c r="BE403"/>
  <c r="BE423"/>
  <c r="BE426"/>
  <c r="BE428"/>
  <c r="F97"/>
  <c r="BE129"/>
  <c r="BE164"/>
  <c r="BE195"/>
  <c r="BE198"/>
  <c r="BE237"/>
  <c r="BE242"/>
  <c r="BE245"/>
  <c r="BE263"/>
  <c r="BE269"/>
  <c r="BE273"/>
  <c r="BE280"/>
  <c r="BE282"/>
  <c r="BE289"/>
  <c r="BE295"/>
  <c r="BE297"/>
  <c r="BE298"/>
  <c r="BE310"/>
  <c r="BE314"/>
  <c r="BE322"/>
  <c r="BE344"/>
  <c r="BE348"/>
  <c r="BE377"/>
  <c r="BE378"/>
  <c r="BE381"/>
  <c r="BE386"/>
  <c r="BE405"/>
  <c r="BE103"/>
  <c r="BE112"/>
  <c r="BE125"/>
  <c r="BE139"/>
  <c r="BE144"/>
  <c r="BE147"/>
  <c r="BE157"/>
  <c r="BE161"/>
  <c r="BE176"/>
  <c r="BE183"/>
  <c r="BE200"/>
  <c r="BE212"/>
  <c r="BE220"/>
  <c r="BE225"/>
  <c r="BE292"/>
  <c r="BE304"/>
  <c r="BE306"/>
  <c r="BE319"/>
  <c r="BE334"/>
  <c r="BE340"/>
  <c r="BE342"/>
  <c r="BE346"/>
  <c r="BE354"/>
  <c r="BE358"/>
  <c r="BE366"/>
  <c r="BE390"/>
  <c r="BE398"/>
  <c r="BE135"/>
  <c r="BE137"/>
  <c r="BE142"/>
  <c r="BE149"/>
  <c r="BE168"/>
  <c r="BE173"/>
  <c r="BE203"/>
  <c r="BE206"/>
  <c r="BE215"/>
  <c r="BE300"/>
  <c r="BE302"/>
  <c r="BE317"/>
  <c r="BE324"/>
  <c r="BE326"/>
  <c r="BE332"/>
  <c r="BE351"/>
  <c r="BE363"/>
  <c r="BE364"/>
  <c r="BE374"/>
  <c r="BE388"/>
  <c i="4" r="F34"/>
  <c i="1" r="BA57"/>
  <c i="2" r="F34"/>
  <c i="1" r="BA55"/>
  <c i="2" r="J34"/>
  <c i="1" r="AW55"/>
  <c i="2" r="F37"/>
  <c i="1" r="BD55"/>
  <c i="2" r="F36"/>
  <c i="1" r="BC55"/>
  <c i="3" r="F36"/>
  <c i="1" r="BC56"/>
  <c i="3" r="F34"/>
  <c i="1" r="BA56"/>
  <c i="4" r="F35"/>
  <c i="1" r="BB57"/>
  <c i="2" r="F35"/>
  <c i="1" r="BB55"/>
  <c i="3" r="F35"/>
  <c i="1" r="BB56"/>
  <c i="3" r="J34"/>
  <c i="1" r="AW56"/>
  <c i="4" r="J34"/>
  <c i="1" r="AW57"/>
  <c i="4" r="F36"/>
  <c i="1" r="BC57"/>
  <c i="4" r="F37"/>
  <c i="1" r="BD57"/>
  <c i="3" r="F37"/>
  <c i="1" r="BD56"/>
  <c i="3" l="1" r="P88"/>
  <c r="P87"/>
  <c i="1" r="AU56"/>
  <c i="2" r="P101"/>
  <c r="P312"/>
  <c r="T101"/>
  <c r="T100"/>
  <c r="R101"/>
  <c i="4" r="R92"/>
  <c r="T92"/>
  <c i="2" r="R312"/>
  <c i="4" r="P134"/>
  <c r="P92"/>
  <c i="1" r="AU57"/>
  <c i="3" r="BK161"/>
  <c r="J161"/>
  <c r="J66"/>
  <c i="4" r="BK134"/>
  <c r="J134"/>
  <c r="J65"/>
  <c r="BK151"/>
  <c r="J151"/>
  <c r="J68"/>
  <c i="2" r="BK101"/>
  <c r="J101"/>
  <c r="J60"/>
  <c r="BK421"/>
  <c r="J421"/>
  <c r="J78"/>
  <c i="3" r="BK87"/>
  <c r="J87"/>
  <c i="2" r="BK100"/>
  <c r="J100"/>
  <c i="3" r="J30"/>
  <c i="1" r="AG56"/>
  <c i="3" r="J33"/>
  <c i="1" r="AV56"/>
  <c r="AT56"/>
  <c r="AN56"/>
  <c r="BB54"/>
  <c r="AX54"/>
  <c r="BD54"/>
  <c r="W33"/>
  <c i="3" r="F33"/>
  <c i="1" r="AZ56"/>
  <c r="BA54"/>
  <c r="W30"/>
  <c r="BC54"/>
  <c r="W32"/>
  <c i="2" r="J33"/>
  <c i="1" r="AV55"/>
  <c r="AT55"/>
  <c i="2" r="J30"/>
  <c i="1" r="AG55"/>
  <c i="4" r="J33"/>
  <c i="1" r="AV57"/>
  <c r="AT57"/>
  <c i="4" r="F33"/>
  <c i="1" r="AZ57"/>
  <c i="2" r="F33"/>
  <c i="1" r="AZ55"/>
  <c i="2" l="1" r="R100"/>
  <c r="P100"/>
  <c i="1" r="AU55"/>
  <c i="4" r="BK92"/>
  <c r="J92"/>
  <c i="3" r="J59"/>
  <c i="1" r="AN55"/>
  <c i="2" r="J59"/>
  <c i="3" r="J39"/>
  <c i="2" r="J39"/>
  <c i="1" r="AU54"/>
  <c r="AZ54"/>
  <c r="W29"/>
  <c i="4" r="J30"/>
  <c i="1" r="AG57"/>
  <c r="AG54"/>
  <c r="AK26"/>
  <c r="AW54"/>
  <c r="AK30"/>
  <c r="AY54"/>
  <c r="W31"/>
  <c i="4" l="1" r="J39"/>
  <c r="J59"/>
  <c i="1" r="AN57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<sst xmlns="http://schemas.openxmlformats.org/spreadsheetml/2006/main">
  <si>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</si>
  <si>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</si>
  <si>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</si>
  <si>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</si>
  <si>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</si>
  <si>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{74750373-c885-460c-a967-001a75536b2d}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</si>
  <si>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</si>
  <si>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</si>
  <si>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</si>
  <si>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</si>
  <si>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</si>
  <si>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</si>
  <si>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</si>
  <si>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</si>
  <si>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BH2022035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</si>
  <si>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</si>
  <si>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</si>
  <si>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výtahu a bezbariérového přístupu do školy</t>
  </si>
  <si>
    <t>KSO:</t>
  </si>
  <si>
    <t/>
  </si>
  <si>
    <t>CC-CZ:</t>
  </si>
  <si>
    <t>Místo:</t>
  </si>
  <si>
    <t>Stříbro, Revoluční 1431</t>
  </si>
  <si>
    <t>Datum:</t>
  </si>
  <si>
    <t>17. 4. 2023</t>
  </si>
  <si>
    <t>Zadavatel:</t>
  </si>
  <si>
    <t>IČ:</t>
  </si>
  <si>
    <t>ZŠ Stříbro</t>
  </si>
  <si>
    <t>DIČ:</t>
  </si>
  <si>
    <t>Uchazeč:</t>
  </si>
  <si>
    <t>Vyplň údaj</t>
  </si>
  <si>
    <t>Projektant:</t>
  </si>
  <si>
    <t>Ing. Tomáš Kostohryz</t>
  </si>
  <si>
    <t>True</t>
  </si>
  <si>
    <t>Zpracovatel:</t>
  </si>
  <si>
    <t>Bohuslava Hudová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</si>
  <si>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</si>
  <si>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</si>
  <si>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</si>
  <si>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</si>
  <si>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</si>
  <si>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</si>
  <si>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</si>
  <si>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</si>
  <si>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</si>
  <si>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</si>
  <si>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</si>
  <si>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</si>
  <si>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</si>
  <si>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</si>
  <si>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</si>
  <si>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</si>
  <si>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</si>
  <si>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</si>
  <si>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</si>
  <si>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</si>
  <si>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</si>
  <si>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</si>
  <si>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</si>
  <si>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</si>
  <si>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</si>
  <si>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</si>
  <si>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</si>
  <si>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</si>
  <si>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</si>
  <si>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</si>
  <si>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</si>
  <si>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</si>
  <si>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</si>
  <si>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</si>
  <si>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</si>
  <si>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</si>
  <si>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</si>
  <si>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</si>
  <si>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</si>
  <si>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</si>
  <si>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</si>
  <si>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</si>
  <si>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Stavební práce</t>
  </si>
  <si>
    <t>STA</t>
  </si>
  <si>
    <t>1</t>
  </si>
  <si>
    <t>{5c40b690-192a-4540-9573-f1e1d3025d95}</t>
  </si>
  <si>
    <t>2</t>
  </si>
  <si>
    <t>002</t>
  </si>
  <si>
    <t>Vodovod</t>
  </si>
  <si>
    <t>{80d055f7-d5eb-4d8f-96bc-7ed1b9535184}</t>
  </si>
  <si>
    <t>003</t>
  </si>
  <si>
    <t>Elektroinstalace</t>
  </si>
  <si>
    <t>{2429c0f6-70d7-45b9-a071-a04da2616df0}</t>
  </si>
  <si>
    <t>KRYCÍ LIST SOUPISU PRACÍ</t>
  </si>
  <si>
    <t>Objekt:</t>
  </si>
  <si>
    <t>001 -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</si>
  <si>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</si>
  <si>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</si>
  <si>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</si>
  <si>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</si>
  <si>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</si>
  <si>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</si>
  <si>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</si>
  <si>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</si>
  <si>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</si>
  <si>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</si>
  <si>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</si>
  <si>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</si>
  <si>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</si>
  <si>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</si>
  <si>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</si>
  <si>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</si>
  <si>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</si>
  <si>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</si>
  <si>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</si>
  <si>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</si>
  <si>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</si>
  <si>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</si>
  <si>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</si>
  <si>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</si>
  <si>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</si>
  <si>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</si>
  <si>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</si>
  <si>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</si>
  <si>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</si>
  <si>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</si>
  <si>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</si>
  <si>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</si>
  <si>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</si>
  <si>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</si>
  <si>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</si>
  <si>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</si>
  <si>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</si>
  <si>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</si>
  <si>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</si>
  <si>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</si>
  <si>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</si>
  <si>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</si>
  <si>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</si>
  <si>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</si>
  <si>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</si>
  <si>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</si>
  <si>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2023 01</t>
  </si>
  <si>
    <t>4</t>
  </si>
  <si>
    <t>2117760297</t>
  </si>
  <si>
    <t>Online PSC</t>
  </si>
  <si>
    <t>https://podminky.urs.cz/item/CS_URS_2023_01/113106121</t>
  </si>
  <si>
    <t>VV</t>
  </si>
  <si>
    <t>(1,55+2,3+0,35)*(2,45+0,6)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</si>
  <si>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</si>
  <si>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</si>
  <si>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533566998</t>
  </si>
  <si>
    <t>https://podminky.urs.cz/item/CS_URS_2023_01/113106123</t>
  </si>
  <si>
    <t>oprava venkovní rampy</t>
  </si>
  <si>
    <t>19,4*1,9</t>
  </si>
  <si>
    <t>3,4*2,0</t>
  </si>
  <si>
    <t>Součet</t>
  </si>
  <si>
    <t>3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</si>
  <si>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</si>
  <si>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</si>
  <si>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134759617</t>
  </si>
  <si>
    <t>https://podminky.urs.cz/item/CS_URS_2023_01/113107321</t>
  </si>
  <si>
    <t>113108441</t>
  </si>
  <si>
    <t>Rozrytí vrstvy krytu nebo podkladu z kameniva bez zhutnění, bez vyrovnání rozrytého materiálu, pro jakékoliv tloušťky bez živičného pojiva</t>
  </si>
  <si>
    <t>-892328203</t>
  </si>
  <si>
    <t>https://podminky.urs.cz/item/CS_URS_2023_01/113108441</t>
  </si>
  <si>
    <t>5</t>
  </si>
  <si>
    <t>119003211</t>
  </si>
  <si>
    <t>Pomocné konstrukce při zabezpečení výkopu svislé ocelové mobilní oplocení, výšky do 1,5 m panely s reflexními signalizačními pruhy zřízení</t>
  </si>
  <si>
    <t>m</t>
  </si>
  <si>
    <t>-1324636859</t>
  </si>
  <si>
    <t>https://podminky.urs.cz/item/CS_URS_2023_01/119003211</t>
  </si>
  <si>
    <t>4,2+1,5</t>
  </si>
  <si>
    <t>6</t>
  </si>
  <si>
    <t>119003212</t>
  </si>
  <si>
    <t>Pomocné konstrukce při zabezpečení výkopu svislé ocelové mobilní oplocení, výšky do 1,5 m panely s reflexními signalizačními pruhy odstranění</t>
  </si>
  <si>
    <t>-1542931142</t>
  </si>
  <si>
    <t>https://podminky.urs.cz/item/CS_URS_2023_01/119003212</t>
  </si>
  <si>
    <t>7</t>
  </si>
  <si>
    <t>119004111</t>
  </si>
  <si>
    <t>Pomocné konstrukce při zabezpečení výkopu bezpečný vstup nebo výstup žebříkem zřízení</t>
  </si>
  <si>
    <t>1565229692</t>
  </si>
  <si>
    <t>https://podminky.urs.cz/item/CS_URS_2023_01/119004111</t>
  </si>
  <si>
    <t>8</t>
  </si>
  <si>
    <t>119004112</t>
  </si>
  <si>
    <t>Pomocné konstrukce při zabezpečení výkopu bezpečný vstup nebo výstup žebříkem odstranění</t>
  </si>
  <si>
    <t>-249154946</t>
  </si>
  <si>
    <t>https://podminky.urs.cz/item/CS_URS_2023_01/119004112</t>
  </si>
  <si>
    <t>9</t>
  </si>
  <si>
    <t>131251202</t>
  </si>
  <si>
    <t>Hloubení zapažených jam a zářezů strojně s urovnáním dna do předepsaného profilu a spádu v hornině třídy těžitelnosti I skupiny 3 přes 20 do 50 m3</t>
  </si>
  <si>
    <t>m3</t>
  </si>
  <si>
    <t>1834969565</t>
  </si>
  <si>
    <t>https://podminky.urs.cz/item/CS_URS_2023_01/131251202</t>
  </si>
  <si>
    <t>(2,4+0,5)*(2,5+0,5)*3,45</t>
  </si>
  <si>
    <t>10</t>
  </si>
  <si>
    <t>151101103</t>
  </si>
  <si>
    <t>Zřízení pažení a rozepření stěn rýh pro podzemní vedení příložné pro jakoukoliv mezerovitost, hloubky přes 4 do 8 m</t>
  </si>
  <si>
    <t>295228345</t>
  </si>
  <si>
    <t>https://podminky.urs.cz/item/CS_URS_2023_01/151101103</t>
  </si>
  <si>
    <t>(2,9+2,9+3,0+3,0)*3,6</t>
  </si>
  <si>
    <t>11</t>
  </si>
  <si>
    <t>151101113</t>
  </si>
  <si>
    <t>Odstranění pažení a rozepření stěn rýh pro podzemní vedení s uložením materiálu na vzdálenost do 3 m od kraje výkopu příložné, hloubky přes 4 do 8 m</t>
  </si>
  <si>
    <t>403518614</t>
  </si>
  <si>
    <t>https://podminky.urs.cz/item/CS_URS_2023_01/151101113</t>
  </si>
  <si>
    <t>12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</si>
  <si>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</si>
  <si>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</si>
  <si>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1075567622</t>
  </si>
  <si>
    <t>https://podminky.urs.cz/item/CS_URS_2023_01/162351103</t>
  </si>
  <si>
    <t>13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</si>
  <si>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</si>
  <si>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</si>
  <si>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-30748201</t>
  </si>
  <si>
    <t>https://podminky.urs.cz/item/CS_URS_2023_01/162551108</t>
  </si>
  <si>
    <t>30,015-4,502</t>
  </si>
  <si>
    <t>14</t>
  </si>
  <si>
    <t>167151101</t>
  </si>
  <si>
    <t>Nakládání, skládání a překládání neulehlého výkopku nebo sypaniny strojně nakládání, množství do 100 m3, z horniny třídy těžitelnosti I, skupiny 1 až 3</t>
  </si>
  <si>
    <t>864656268</t>
  </si>
  <si>
    <t>https://podminky.urs.cz/item/CS_URS_2023_01/167151101</t>
  </si>
  <si>
    <t>171201231</t>
  </si>
  <si>
    <t>Poplatek za uložení stavebního odpadu na recyklační skládce (skládkovné) zeminy a kamení zatříděného do Katalogu odpadů pod kódem 17 05 04</t>
  </si>
  <si>
    <t>t</t>
  </si>
  <si>
    <t>-369260826</t>
  </si>
  <si>
    <t>https://podminky.urs.cz/item/CS_URS_2023_01/171201231</t>
  </si>
  <si>
    <t>25,513*1,8 'Přepočtené koeficientem množství</t>
  </si>
  <si>
    <t>16</t>
  </si>
  <si>
    <t>171251201</t>
  </si>
  <si>
    <t>Uložení sypaniny na skládky nebo meziskládky bez hutnění s upravením uložené sypaniny do předepsaného tvaru</t>
  </si>
  <si>
    <t>2095953769</t>
  </si>
  <si>
    <t>https://podminky.urs.cz/item/CS_URS_2023_01/171251201</t>
  </si>
  <si>
    <t>17</t>
  </si>
  <si>
    <t>174151101</t>
  </si>
  <si>
    <t>Zásyp sypaninou z jakékoliv horniny strojně s uložením výkopku ve vrstvách se zhutněním jam, šachet, rýh nebo kolem objektů v těchto vykopávkách</t>
  </si>
  <si>
    <t>722864987</t>
  </si>
  <si>
    <t>https://podminky.urs.cz/item/CS_URS_2023_01/174151101</t>
  </si>
  <si>
    <t>15% objemu zeminy použito ke zpětnému zásypu</t>
  </si>
  <si>
    <t>30,015*0,15</t>
  </si>
  <si>
    <t>18</t>
  </si>
  <si>
    <t>181912112</t>
  </si>
  <si>
    <t>Úprava pláně vyrovnáním výškových rozdílů ručně v hornině třídy těžitelnosti I skupiny 3 se zhutněním</t>
  </si>
  <si>
    <t>703739710</t>
  </si>
  <si>
    <t>https://podminky.urs.cz/item/CS_URS_2023_01/181912112</t>
  </si>
  <si>
    <t>2,8*2,95</t>
  </si>
  <si>
    <t>Zakládání</t>
  </si>
  <si>
    <t>19</t>
  </si>
  <si>
    <t>261111111</t>
  </si>
  <si>
    <t>Osazení podzemní stěny ze železobetonových dílců hloubky stěny od 0 do 10 m, hmotnosti 1 dílce přes 5 do 15 t</t>
  </si>
  <si>
    <t>-222520517</t>
  </si>
  <si>
    <t>https://podminky.urs.cz/item/CS_URS_2023_01/261111111</t>
  </si>
  <si>
    <t>2*(2,0+2,0+2,4+2,4)*1,5</t>
  </si>
  <si>
    <t>20</t>
  </si>
  <si>
    <t>M</t>
  </si>
  <si>
    <t>RMAT0001</t>
  </si>
  <si>
    <t>Rámová propusť DN 2000x2400/1500 mm</t>
  </si>
  <si>
    <t>ks</t>
  </si>
  <si>
    <t>vlastní položka</t>
  </si>
  <si>
    <t>1156546309</t>
  </si>
  <si>
    <t>271532212</t>
  </si>
  <si>
    <t>Podsyp pod základové konstrukce se zhutněním a urovnáním povrchu z kameniva hrubého, frakce 16 - 32 mm</t>
  </si>
  <si>
    <t>509116432</t>
  </si>
  <si>
    <t>https://podminky.urs.cz/item/CS_URS_2023_01/271532212</t>
  </si>
  <si>
    <t>2,8*2,95*0,15</t>
  </si>
  <si>
    <t>22</t>
  </si>
  <si>
    <t>273313611</t>
  </si>
  <si>
    <t>Základy z betonu prostého desky z betonu kamenem neprokládaného tř. C 16/20</t>
  </si>
  <si>
    <t>660924908</t>
  </si>
  <si>
    <t>https://podminky.urs.cz/item/CS_URS_2023_01/273313611</t>
  </si>
  <si>
    <t>2,8*2,95*0,1</t>
  </si>
  <si>
    <t>0,826*1,05 'Přepočtené koeficientem množství</t>
  </si>
  <si>
    <t>23</t>
  </si>
  <si>
    <t>272313811</t>
  </si>
  <si>
    <t>Základy z betonu prostého klenby z betonu kamenem neprokládaného tř. C 25/30</t>
  </si>
  <si>
    <t>-425337738</t>
  </si>
  <si>
    <t>https://podminky.urs.cz/item/CS_URS_2023_01/272313811</t>
  </si>
  <si>
    <t>1,239*1,05 'Přepočtené koeficientem množství</t>
  </si>
  <si>
    <t>Svislé a kompletní konstrukce</t>
  </si>
  <si>
    <t>24</t>
  </si>
  <si>
    <t>311113151</t>
  </si>
  <si>
    <t>Nadzákladové zdi z tvárnic ztraceného bednění betonových hladkých, včetně výplně z betonu třídy C 25/30, tloušťky zdiva 150 mm</t>
  </si>
  <si>
    <t>1310261200</t>
  </si>
  <si>
    <t>https://podminky.urs.cz/item/CS_URS_2023_01/311113151</t>
  </si>
  <si>
    <t>(2,0+2,0+2,4+2,4)*1,8</t>
  </si>
  <si>
    <t>25</t>
  </si>
  <si>
    <t>311361821</t>
  </si>
  <si>
    <t>Výztuž nadzákladových zdí nosných svislých nebo odkloněných od svislice, rovných nebo oblých z betonářské oceli 10 505 (R) nebo BSt 500</t>
  </si>
  <si>
    <t>2135141074</t>
  </si>
  <si>
    <t>https://podminky.urs.cz/item/CS_URS_2023_01/311361821</t>
  </si>
  <si>
    <t>vodorovná 2xR10</t>
  </si>
  <si>
    <t>(2,0+2,0+2,4+2,4)*8*0,617*0,001</t>
  </si>
  <si>
    <t>svislá R20</t>
  </si>
  <si>
    <t>(9+9+11+11)*2*1,8*2,466*0,001</t>
  </si>
  <si>
    <t>26</t>
  </si>
  <si>
    <t>317234410</t>
  </si>
  <si>
    <t>Vyzdívka mezi nosníky cihlami pálenými na maltu cementovou</t>
  </si>
  <si>
    <t>895732046</t>
  </si>
  <si>
    <t>https://podminky.urs.cz/item/CS_URS_2023_01/317234410</t>
  </si>
  <si>
    <t>"1PP - okno"0,75*0,5*0,1</t>
  </si>
  <si>
    <t>"1PP - dveře" 1,5*0,5*0,1</t>
  </si>
  <si>
    <t>27</t>
  </si>
  <si>
    <t>317944321</t>
  </si>
  <si>
    <t>Válcované nosníky dodatečně osazované do připravených otvorů bez zazdění hlav do č. 12</t>
  </si>
  <si>
    <t>190696164</t>
  </si>
  <si>
    <t>https://podminky.urs.cz/item/CS_URS_2023_01/317944321</t>
  </si>
  <si>
    <t xml:space="preserve">"1PP okno - L50/70/6 "  2*5,41*0,75*0,001</t>
  </si>
  <si>
    <t>"T50/80/6" 6,51*0,75*0,001</t>
  </si>
  <si>
    <t>"1PP dveře - L50/70/6" 2*5,41*1,5*0,001</t>
  </si>
  <si>
    <t>"T50/80/6" 6,51*1,5*0,001</t>
  </si>
  <si>
    <t>28</t>
  </si>
  <si>
    <t>319202124</t>
  </si>
  <si>
    <t>Dodatečná izolace zdiva injektáží nízkotlakou metodou křemičitým roztokem, tloušťka zdiva přes 300 do 600 mm</t>
  </si>
  <si>
    <t>1097190140</t>
  </si>
  <si>
    <t>https://podminky.urs.cz/item/CS_URS_2023_01/319202124</t>
  </si>
  <si>
    <t>4,6+1,8</t>
  </si>
  <si>
    <t>29</t>
  </si>
  <si>
    <t>319202125</t>
  </si>
  <si>
    <t>Dodatečná izolace zdiva injektáží nízkotlakou metodou křemičitým roztokem, tloušťka zdiva přes 600 do 900 mm</t>
  </si>
  <si>
    <t>1762330600</t>
  </si>
  <si>
    <t>https://podminky.urs.cz/item/CS_URS_2023_01/319202125</t>
  </si>
  <si>
    <t>30</t>
  </si>
  <si>
    <t>319202331</t>
  </si>
  <si>
    <t>Vyrovnání nerovného povrchu vnitřního i vnějšího zdiva přizděním, tl. přes 80 do 150 mm</t>
  </si>
  <si>
    <t>2039709673</t>
  </si>
  <si>
    <t>https://podminky.urs.cz/item/CS_URS_2023_01/319202331</t>
  </si>
  <si>
    <t>3*0,5*2,0</t>
  </si>
  <si>
    <t>31</t>
  </si>
  <si>
    <t>342272205</t>
  </si>
  <si>
    <t>Příčky z pórobetonových tvárnic hladkých na tenké maltové lože objemová hmotnost do 500 kg/m3, tloušťka příčky 50 mm</t>
  </si>
  <si>
    <t>1606865822</t>
  </si>
  <si>
    <t>https://podminky.urs.cz/item/CS_URS_2023_01/342272205</t>
  </si>
  <si>
    <t>(2,0+2,4+2,4)*0,95</t>
  </si>
  <si>
    <t>32</t>
  </si>
  <si>
    <t>346244381</t>
  </si>
  <si>
    <t>Plentování ocelových válcovaných nosníků jednostranné cihlami na maltu, výška stojiny do 200 mm</t>
  </si>
  <si>
    <t>-1685353899</t>
  </si>
  <si>
    <t>https://podminky.urs.cz/item/CS_URS_2023_01/346244381</t>
  </si>
  <si>
    <t>"1PP - okno" 0,75*0,1*2</t>
  </si>
  <si>
    <t>"1PP - dveře" 1,5*0,1*2</t>
  </si>
  <si>
    <t>Vodorovné konstrukce</t>
  </si>
  <si>
    <t>33</t>
  </si>
  <si>
    <t>417321515</t>
  </si>
  <si>
    <t>Ztužující pásy a věnce z betonu železového (bez výztuže) tř. C 25/30</t>
  </si>
  <si>
    <t>-1306274994</t>
  </si>
  <si>
    <t>https://podminky.urs.cz/item/CS_URS_2023_01/417321515</t>
  </si>
  <si>
    <t>(2,0+2,0+2,0+2,0)*0,25*0,2</t>
  </si>
  <si>
    <t>34</t>
  </si>
  <si>
    <t>417351115</t>
  </si>
  <si>
    <t>Bednění bočnic ztužujících pásů a věnců včetně vzpěr zřízení</t>
  </si>
  <si>
    <t>-1466828162</t>
  </si>
  <si>
    <t>https://podminky.urs.cz/item/CS_URS_2023_01/417351115</t>
  </si>
  <si>
    <t>(2,0+2,0+2,0+2,0)*2*0,25</t>
  </si>
  <si>
    <t>35</t>
  </si>
  <si>
    <t>417351116</t>
  </si>
  <si>
    <t>Bednění bočnic ztužujících pásů a věnců včetně vzpěr odstranění</t>
  </si>
  <si>
    <t>1153277977</t>
  </si>
  <si>
    <t>https://podminky.urs.cz/item/CS_URS_2023_01/417351116</t>
  </si>
  <si>
    <t>36</t>
  </si>
  <si>
    <t>417361821</t>
  </si>
  <si>
    <t>Výztuž ztužujících pásů a věnců z betonářské oceli 10 505 (R) nebo BSt 500</t>
  </si>
  <si>
    <t>667518276</t>
  </si>
  <si>
    <t>https://podminky.urs.cz/item/CS_URS_2023_01/417361821</t>
  </si>
  <si>
    <t>odhad armatury 70 kg/m3</t>
  </si>
  <si>
    <t>0,4*70*0,001</t>
  </si>
  <si>
    <t>Komunikace pozemní</t>
  </si>
  <si>
    <t>37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</si>
  <si>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</si>
  <si>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</si>
  <si>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1318541752</t>
  </si>
  <si>
    <t>https://podminky.urs.cz/item/CS_URS_2023_01/566301111</t>
  </si>
  <si>
    <t>38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</si>
  <si>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</si>
  <si>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</si>
  <si>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-1501652171</t>
  </si>
  <si>
    <t>https://podminky.urs.cz/item/CS_URS_2023_01/596211110</t>
  </si>
  <si>
    <t>39</t>
  </si>
  <si>
    <t>596811411</t>
  </si>
  <si>
    <t>Kladení velkoformátové dlažby pozemních komunikací a komunikací pro pěší s ložem z kameniva tl. 40 mm, s vyplněním spár, s hutněním, vibrováním a se smetením přebytečného materiálu tl. přes 100 do 150 mm, velikosti dlaždic do 0,5 m2, pro plochy do 300 m2</t>
  </si>
  <si>
    <t>-1873823419</t>
  </si>
  <si>
    <t>https://podminky.urs.cz/item/CS_URS_2023_01/596811411</t>
  </si>
  <si>
    <t>4,2*3,05</t>
  </si>
  <si>
    <t>-2,3*2,45</t>
  </si>
  <si>
    <t>40</t>
  </si>
  <si>
    <t>59246004</t>
  </si>
  <si>
    <t>dlažba plošná betonová terasová hladká 600x600x60mm</t>
  </si>
  <si>
    <t>-922711816</t>
  </si>
  <si>
    <t>7,175*1,03 'Přepočtené koeficientem množství</t>
  </si>
  <si>
    <t>Úpravy povrchů, podlahy a osazování výplní</t>
  </si>
  <si>
    <t>41</t>
  </si>
  <si>
    <t>612325403</t>
  </si>
  <si>
    <t>Oprava vápenocementové omítky vnitřních ploch hrubé, tloušťky do 20 mm stěn, v rozsahu opravované plochy přes 30 do 50%</t>
  </si>
  <si>
    <t>1710883142</t>
  </si>
  <si>
    <t>https://podminky.urs.cz/item/CS_URS_2023_01/612325403</t>
  </si>
  <si>
    <t>"1PP" (5,35*2,1)*2,75</t>
  </si>
  <si>
    <t>-1,2*2,0</t>
  </si>
  <si>
    <t>(2,0+1,2+2,0)*0,5</t>
  </si>
  <si>
    <t>-0,5*1,2</t>
  </si>
  <si>
    <t>(1,2+0,5+1,2)*0,5</t>
  </si>
  <si>
    <t>-0,9*1,97</t>
  </si>
  <si>
    <t>(1,97+0,9+1,97)*0,5</t>
  </si>
  <si>
    <t>"1NP" 3,0*3,5</t>
  </si>
  <si>
    <t>"2NP" 3,0*3,5</t>
  </si>
  <si>
    <t>-1,27*2,0</t>
  </si>
  <si>
    <t>(2,0+1,27+2,0)*0,5</t>
  </si>
  <si>
    <t>42</t>
  </si>
  <si>
    <t>622131121</t>
  </si>
  <si>
    <t>Podkladní a spojovací vrstva vnějších omítaných ploch penetrace nanášená ručně stěn</t>
  </si>
  <si>
    <t>-1736791119</t>
  </si>
  <si>
    <t>https://podminky.urs.cz/item/CS_URS_2023_01/622131121</t>
  </si>
  <si>
    <t>43</t>
  </si>
  <si>
    <t>622511122</t>
  </si>
  <si>
    <t>Omítka tenkovrstvá akrylátová vnějších ploch probarvená bez penetrace mozaiková hrubozrnná stěn</t>
  </si>
  <si>
    <t>809008334</t>
  </si>
  <si>
    <t>https://podminky.urs.cz/item/CS_URS_2023_01/622511122</t>
  </si>
  <si>
    <t>(2,5+2,4+2,5)*1,4</t>
  </si>
  <si>
    <t>44</t>
  </si>
  <si>
    <t>632451214</t>
  </si>
  <si>
    <t>Potěr cementový samonivelační litý tř. C 20, tl. přes 45 do 50 mm</t>
  </si>
  <si>
    <t>1164543576</t>
  </si>
  <si>
    <t>https://podminky.urs.cz/item/CS_URS_2023_01/632451214</t>
  </si>
  <si>
    <t>45</t>
  </si>
  <si>
    <t>642944121</t>
  </si>
  <si>
    <t>Osazení ocelových dveřních zárubní lisovaných nebo z úhelníků dodatečně s vybetonováním prahu, plochy do 2,5 m2</t>
  </si>
  <si>
    <t>kus</t>
  </si>
  <si>
    <t>2143425189</t>
  </si>
  <si>
    <t>https://podminky.urs.cz/item/CS_URS_2023_01/642944121</t>
  </si>
  <si>
    <t>46</t>
  </si>
  <si>
    <t>55331453</t>
  </si>
  <si>
    <t>zárubeň jednokřídlá ocelová pro dodatečnou montáž tl stěny 260-300mm rozměru 900/1970, 2100mm</t>
  </si>
  <si>
    <t>949676544</t>
  </si>
  <si>
    <t>Ostatní konstrukce a práce, bourání</t>
  </si>
  <si>
    <t>47</t>
  </si>
  <si>
    <t>949101111</t>
  </si>
  <si>
    <t>Lešení pomocné pracovní pro objekty pozemních staveb pro zatížení do 150 kg/m2, o výšce lešeňové podlahy do 1,9 m</t>
  </si>
  <si>
    <t>317491695</t>
  </si>
  <si>
    <t>https://podminky.urs.cz/item/CS_URS_2023_01/949101111</t>
  </si>
  <si>
    <t>"1PP"5,35*2,1</t>
  </si>
  <si>
    <t>"1NP"2,5*2,0</t>
  </si>
  <si>
    <t>"2NP"2,5*2,0</t>
  </si>
  <si>
    <t>"venek" (2,4+2,0+2,4)*1,1</t>
  </si>
  <si>
    <t>48</t>
  </si>
  <si>
    <t>952901111</t>
  </si>
  <si>
    <t>Vyčištění budov nebo objektů před předáním do užívání budov bytové nebo občanské výstavby, světlé výšky podlaží do 4 m</t>
  </si>
  <si>
    <t>967900130</t>
  </si>
  <si>
    <t>https://podminky.urs.cz/item/CS_URS_2023_01/952901111</t>
  </si>
  <si>
    <t>49</t>
  </si>
  <si>
    <t>962032230</t>
  </si>
  <si>
    <t>Bourání zdiva nadzákladového z cihel nebo tvárnic z cihel pálených nebo vápenopískových, na maltu vápennou nebo vápenocementovou, objemu do 1 m3</t>
  </si>
  <si>
    <t>364989043</t>
  </si>
  <si>
    <t>https://podminky.urs.cz/item/CS_URS_2023_01/962032230</t>
  </si>
  <si>
    <t>"1PP" 1,5*0,9*0,5</t>
  </si>
  <si>
    <t>0,5*1,2*0,5</t>
  </si>
  <si>
    <t>"1NP" 1,5*0,9*0,5</t>
  </si>
  <si>
    <t>"2NP" 1,5*0,9*0,5</t>
  </si>
  <si>
    <t>50</t>
  </si>
  <si>
    <t>968072455</t>
  </si>
  <si>
    <t>Vybourání kovových rámů oken s křídly, dveřních zárubní, vrat, stěn, ostění nebo obkladů dveřních zárubní, plochy do 2 m2</t>
  </si>
  <si>
    <t>326931106</t>
  </si>
  <si>
    <t>https://podminky.urs.cz/item/CS_URS_2023_01/968072455</t>
  </si>
  <si>
    <t>0,8*1,97</t>
  </si>
  <si>
    <t>51</t>
  </si>
  <si>
    <t>985331217</t>
  </si>
  <si>
    <t>Dodatečné vlepování betonářské výztuže včetně vyvrtání a vyčištění otvoru chemickou maltou průměr výztuže 20 mm</t>
  </si>
  <si>
    <t>-1765177394</t>
  </si>
  <si>
    <t>https://podminky.urs.cz/item/CS_URS_2023_01/985331217</t>
  </si>
  <si>
    <t>12*0,6</t>
  </si>
  <si>
    <t>52</t>
  </si>
  <si>
    <t>13021017</t>
  </si>
  <si>
    <t>tyč ocelová kruhová žebírková DIN 488 jakost B500B (10 505) výztuž do betonu D 20mm</t>
  </si>
  <si>
    <t>87911434</t>
  </si>
  <si>
    <t>7,2*0,00254 'Přepočtené koeficientem množství</t>
  </si>
  <si>
    <t>53</t>
  </si>
  <si>
    <t>RMAT0002</t>
  </si>
  <si>
    <t xml:space="preserve">Konstrukce výtahu dle předepsaných specifikací </t>
  </si>
  <si>
    <t>kpl</t>
  </si>
  <si>
    <t>846851979</t>
  </si>
  <si>
    <t>54</t>
  </si>
  <si>
    <t>RMAT0003</t>
  </si>
  <si>
    <t xml:space="preserve">Kostrukce výtahové šachty dle předepsaných specifikací </t>
  </si>
  <si>
    <t>-1617804030</t>
  </si>
  <si>
    <t>997</t>
  </si>
  <si>
    <t>Přesun sutě</t>
  </si>
  <si>
    <t>55</t>
  </si>
  <si>
    <t>997013152</t>
  </si>
  <si>
    <t>Vnitrostaveništní doprava suti a vybouraných hmot vodorovně do 50 m svisle s omezením mechanizace pro budovy a haly výšky přes 6 do 9 m</t>
  </si>
  <si>
    <t>-773321617</t>
  </si>
  <si>
    <t>https://podminky.urs.cz/item/CS_URS_2023_01/997013152</t>
  </si>
  <si>
    <t>56</t>
  </si>
  <si>
    <t>997013501</t>
  </si>
  <si>
    <t>Odvoz suti a vybouraných hmot na skládku nebo meziskládku se složením, na vzdálenost do 1 km</t>
  </si>
  <si>
    <t>-1271705852</t>
  </si>
  <si>
    <t>https://podminky.urs.cz/item/CS_URS_2023_01/997013501</t>
  </si>
  <si>
    <t>57</t>
  </si>
  <si>
    <t>997013509</t>
  </si>
  <si>
    <t>Odvoz suti a vybouraných hmot na skládku nebo meziskládku se složením, na vzdálenost Příplatek k ceně za každý další i započatý 1 km přes 1 km</t>
  </si>
  <si>
    <t>1233142977</t>
  </si>
  <si>
    <t>https://podminky.urs.cz/item/CS_URS_2023_01/997013509</t>
  </si>
  <si>
    <t>58</t>
  </si>
  <si>
    <t>997013631</t>
  </si>
  <si>
    <t>Poplatek za uložení stavebního odpadu na skládce (skládkovné) směsného stavebního a demoličního zatříděného do Katalogu odpadů pod kódem 17 09 04</t>
  </si>
  <si>
    <t>-596571569</t>
  </si>
  <si>
    <t>https://podminky.urs.cz/item/CS_URS_2023_01/997013631</t>
  </si>
  <si>
    <t>21,108*3 'Přepočtené koeficientem množství</t>
  </si>
  <si>
    <t>998</t>
  </si>
  <si>
    <t>Přesun hmot</t>
  </si>
  <si>
    <t>59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</si>
  <si>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</si>
  <si>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</si>
  <si>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286332124</t>
  </si>
  <si>
    <t>https://podminky.urs.cz/item/CS_URS_2023_01/998011002</t>
  </si>
  <si>
    <t>PSV</t>
  </si>
  <si>
    <t>Práce a dodávky PSV</t>
  </si>
  <si>
    <t>711</t>
  </si>
  <si>
    <t>Izolace proti vodě, vlhkosti a plynům</t>
  </si>
  <si>
    <t>60</t>
  </si>
  <si>
    <t>711111001</t>
  </si>
  <si>
    <t>Provedení izolace proti zemní vlhkosti natěradly a tmely za studena na ploše vodorovné V nátěrem penetračním</t>
  </si>
  <si>
    <t>-1203795253</t>
  </si>
  <si>
    <t>https://podminky.urs.cz/item/CS_URS_2023_01/711111001</t>
  </si>
  <si>
    <t>61</t>
  </si>
  <si>
    <t>11163153</t>
  </si>
  <si>
    <t>emulze asfaltová penetrační</t>
  </si>
  <si>
    <t>litr</t>
  </si>
  <si>
    <t>-1035248551</t>
  </si>
  <si>
    <t>8,26*0,34 'Přepočtené koeficientem množství</t>
  </si>
  <si>
    <t>62</t>
  </si>
  <si>
    <t>711113121</t>
  </si>
  <si>
    <t>Izolace proti zemní vlhkosti natěradly a tmely za studena na ploše svislé S těsnícím nátěrem na bázi pryže (latexu) a bitumenů</t>
  </si>
  <si>
    <t>1990923509</t>
  </si>
  <si>
    <t>https://podminky.urs.cz/item/CS_URS_2023_01/711113121</t>
  </si>
  <si>
    <t>(2,0+2,0+2,4+2,4)*5,0</t>
  </si>
  <si>
    <t>63</t>
  </si>
  <si>
    <t>711141559</t>
  </si>
  <si>
    <t>Provedení izolace proti zemní vlhkosti pásy přitavením NAIP na ploše vodorovné V</t>
  </si>
  <si>
    <t>-467875137</t>
  </si>
  <si>
    <t>https://podminky.urs.cz/item/CS_URS_2023_01/711141559</t>
  </si>
  <si>
    <t>64</t>
  </si>
  <si>
    <t>62853004</t>
  </si>
  <si>
    <t>pás asfaltový natavitelný modifikovaný SBS tl 4,0mm s vložkou ze skleněné tkaniny a spalitelnou PE fólií nebo jemnozrnným minerálním posypem na horním povrchu</t>
  </si>
  <si>
    <t>706947210</t>
  </si>
  <si>
    <t>8,26*1,1655 'Přepočtené koeficientem množství</t>
  </si>
  <si>
    <t>65</t>
  </si>
  <si>
    <t>998711102</t>
  </si>
  <si>
    <t>Přesun hmot pro izolace proti vodě, vlhkosti a plynům stanovený z hmotnosti přesunovaného materiálu vodorovná dopravní vzdálenost do 50 m v objektech výšky přes 6 do 12 m</t>
  </si>
  <si>
    <t>-1271485694</t>
  </si>
  <si>
    <t>https://podminky.urs.cz/item/CS_URS_2023_01/998711102</t>
  </si>
  <si>
    <t>762</t>
  </si>
  <si>
    <t>Konstrukce tesařské</t>
  </si>
  <si>
    <t>66</t>
  </si>
  <si>
    <t>762813115</t>
  </si>
  <si>
    <t>Záklop stropů montáž (materiál ve specifikaci) vrchního z desek dřevotřískových nebo dřevoštěpkových na pero a drážku</t>
  </si>
  <si>
    <t>692460170</t>
  </si>
  <si>
    <t>https://podminky.urs.cz/item/CS_URS_2023_01/762813115</t>
  </si>
  <si>
    <t>2*2,5*2,2</t>
  </si>
  <si>
    <t>67</t>
  </si>
  <si>
    <t>60722233</t>
  </si>
  <si>
    <t>deska dřevotřísková surová 925x2050mm tl 22mm – vodovzdorná, P+D</t>
  </si>
  <si>
    <t>1142796959</t>
  </si>
  <si>
    <t>11*1,08 'Přepočtené koeficientem množství</t>
  </si>
  <si>
    <t>68</t>
  </si>
  <si>
    <t>998762102</t>
  </si>
  <si>
    <t>Přesun hmot pro konstrukce tesařské stanovený z hmotnosti přesunovaného materiálu vodorovná dopravní vzdálenost do 50 m v objektech výšky přes 6 do 12 m</t>
  </si>
  <si>
    <t>1785999240</t>
  </si>
  <si>
    <t>https://podminky.urs.cz/item/CS_URS_2023_01/998762102</t>
  </si>
  <si>
    <t>764</t>
  </si>
  <si>
    <t>Konstrukce klempířské</t>
  </si>
  <si>
    <t>69</t>
  </si>
  <si>
    <t>764002414</t>
  </si>
  <si>
    <t>Montáž strukturované oddělovací rohože jakékoli rš</t>
  </si>
  <si>
    <t>-1146462535</t>
  </si>
  <si>
    <t>https://podminky.urs.cz/item/CS_URS_2023_01/764002414</t>
  </si>
  <si>
    <t>2,5*2,2</t>
  </si>
  <si>
    <t>70</t>
  </si>
  <si>
    <t>28329223</t>
  </si>
  <si>
    <t>fólie difuzně propustné s nakašírovanou strukturovanou rohoží pod hladkou plechovou krytinu</t>
  </si>
  <si>
    <t>2017151642</t>
  </si>
  <si>
    <t>5,5*1,15 'Přepočtené koeficientem množství</t>
  </si>
  <si>
    <t>71</t>
  </si>
  <si>
    <t>764131411</t>
  </si>
  <si>
    <t>Krytina ze svitků nebo tabulí z měděného plechu s úpravou u okapů, prostupů a výčnělků střechy rovné drážkováním ze svitků rš 670 mm, sklon střechy do 30°</t>
  </si>
  <si>
    <t>-955309030</t>
  </si>
  <si>
    <t>https://podminky.urs.cz/item/CS_URS_2023_01/764131411</t>
  </si>
  <si>
    <t>72</t>
  </si>
  <si>
    <t>764531404</t>
  </si>
  <si>
    <t>Žlab podokapní z měděného plechu včetně háků a čel půlkruhový rš 330 mm</t>
  </si>
  <si>
    <t>615313777</t>
  </si>
  <si>
    <t>https://podminky.urs.cz/item/CS_URS_2023_01/764531404</t>
  </si>
  <si>
    <t>73</t>
  </si>
  <si>
    <t>764531444</t>
  </si>
  <si>
    <t>Žlab podokapní z měděného plechu včetně háků a čel kotlík oválný (trychtýřový), rš žlabu/průměr svodu 330/100 mm</t>
  </si>
  <si>
    <t>-111234304</t>
  </si>
  <si>
    <t>https://podminky.urs.cz/item/CS_URS_2023_01/764531444</t>
  </si>
  <si>
    <t>74</t>
  </si>
  <si>
    <t>764538422</t>
  </si>
  <si>
    <t>Svod z měděného plechu včetně objímek, kolen a odskoků kruhový, průměru 100 mm</t>
  </si>
  <si>
    <t>33255851</t>
  </si>
  <si>
    <t>https://podminky.urs.cz/item/CS_URS_2023_01/764538422</t>
  </si>
  <si>
    <t>2,5+1,65</t>
  </si>
  <si>
    <t>75</t>
  </si>
  <si>
    <t>998764102</t>
  </si>
  <si>
    <t>Přesun hmot pro konstrukce klempířské stanovený z hmotnosti přesunovaného materiálu vodorovná dopravní vzdálenost do 50 m v objektech výšky přes 6 do 12 m</t>
  </si>
  <si>
    <t>911838306</t>
  </si>
  <si>
    <t>https://podminky.urs.cz/item/CS_URS_2023_01/998764102</t>
  </si>
  <si>
    <t>766</t>
  </si>
  <si>
    <t>Konstrukce truhlářské</t>
  </si>
  <si>
    <t>76</t>
  </si>
  <si>
    <t>766622131</t>
  </si>
  <si>
    <t>Montáž oken plastových včetně montáže rámu plochy přes 1 m2 otevíravých do zdiva, výšky do 1,5 m</t>
  </si>
  <si>
    <t>-811126663</t>
  </si>
  <si>
    <t>https://podminky.urs.cz/item/CS_URS_2023_01/766622131</t>
  </si>
  <si>
    <t>0,5*1,2</t>
  </si>
  <si>
    <t>77</t>
  </si>
  <si>
    <t>61140050</t>
  </si>
  <si>
    <t>okno plastové otevíravé/sklopné trojsklo do plochy 1m2</t>
  </si>
  <si>
    <t>1663700343</t>
  </si>
  <si>
    <t>78</t>
  </si>
  <si>
    <t>766660002</t>
  </si>
  <si>
    <t>Montáž dveřních křídel dřevěných nebo plastových otevíravých do ocelové zárubně povrchově upravených jednokřídlových, šířky přes 800 mm</t>
  </si>
  <si>
    <t>-1309051629</t>
  </si>
  <si>
    <t>https://podminky.urs.cz/item/CS_URS_2023_01/766660002</t>
  </si>
  <si>
    <t>79</t>
  </si>
  <si>
    <t>61162033</t>
  </si>
  <si>
    <t>dveře jednokřídlé dřevotřískové povrch fóliový částečně prosklené 900x1970-2100mm</t>
  </si>
  <si>
    <t>-1281275727</t>
  </si>
  <si>
    <t>80</t>
  </si>
  <si>
    <t>766660741</t>
  </si>
  <si>
    <t>Montáž dveřních doplňků</t>
  </si>
  <si>
    <t>199240378</t>
  </si>
  <si>
    <t>https://podminky.urs.cz/item/CS_URS_2023_01/766660741</t>
  </si>
  <si>
    <t>81</t>
  </si>
  <si>
    <t>55147058R</t>
  </si>
  <si>
    <t>madlo universální nerezové</t>
  </si>
  <si>
    <t>-597866830</t>
  </si>
  <si>
    <t>82</t>
  </si>
  <si>
    <t>766694111</t>
  </si>
  <si>
    <t>Montáž ostatních truhlářských konstrukcí parapetních desek dřevěných nebo plastových šířky do 300 mm, délky do 1000 mm</t>
  </si>
  <si>
    <t>1655324407</t>
  </si>
  <si>
    <t>https://podminky.urs.cz/item/CS_URS_2023_01/766694111</t>
  </si>
  <si>
    <t>83</t>
  </si>
  <si>
    <t>60794102</t>
  </si>
  <si>
    <t>parapet dřevotřískový vnitřní povrch laminátový š 260mm</t>
  </si>
  <si>
    <t>1900088125</t>
  </si>
  <si>
    <t>84</t>
  </si>
  <si>
    <t>998766102</t>
  </si>
  <si>
    <t>Přesun hmot pro konstrukce truhlářské stanovený z hmotnosti přesunovaného materiálu vodorovná dopravní vzdálenost do 50 m v objektech výšky přes 6 do 12 m</t>
  </si>
  <si>
    <t>-164532699</t>
  </si>
  <si>
    <t>https://podminky.urs.cz/item/CS_URS_2023_01/998766102</t>
  </si>
  <si>
    <t>767</t>
  </si>
  <si>
    <t>Konstrukce zámečnické</t>
  </si>
  <si>
    <t>85</t>
  </si>
  <si>
    <t>767122112</t>
  </si>
  <si>
    <t>Montáž stěn a příček s výplní drátěnou sítí spojených svařováním</t>
  </si>
  <si>
    <t>1726137578</t>
  </si>
  <si>
    <t>https://podminky.urs.cz/item/CS_URS_2023_01/767122112</t>
  </si>
  <si>
    <t>2,1*2,75</t>
  </si>
  <si>
    <t>86</t>
  </si>
  <si>
    <t>RMAT0004</t>
  </si>
  <si>
    <t>Rám s mříží</t>
  </si>
  <si>
    <t>1809695690</t>
  </si>
  <si>
    <t>87</t>
  </si>
  <si>
    <t>767161111</t>
  </si>
  <si>
    <t>Montáž zábradlí rovného z trubek nebo tenkostěnných profilů do zdiva, hmotnosti 1 m zábradlí do 20 kg</t>
  </si>
  <si>
    <t>691913797</t>
  </si>
  <si>
    <t>https://podminky.urs.cz/item/CS_URS_2023_01/767161111</t>
  </si>
  <si>
    <t>16,350*3</t>
  </si>
  <si>
    <t>88</t>
  </si>
  <si>
    <t>55283939</t>
  </si>
  <si>
    <t>trubka ocelová podélně svařovaná konstrukční hladká jakost S235JR 48x3mm</t>
  </si>
  <si>
    <t>726833388</t>
  </si>
  <si>
    <t>89</t>
  </si>
  <si>
    <t>998767102</t>
  </si>
  <si>
    <t>Přesun hmot pro zámečnické konstrukce stanovený z hmotnosti přesunovaného materiálu vodorovná dopravní vzdálenost do 50 m v objektech výšky přes 6 do 12 m</t>
  </si>
  <si>
    <t>-964449825</t>
  </si>
  <si>
    <t>https://podminky.urs.cz/item/CS_URS_2023_01/998767102</t>
  </si>
  <si>
    <t>783</t>
  </si>
  <si>
    <t>Dokončovací práce - nátěry</t>
  </si>
  <si>
    <t>90</t>
  </si>
  <si>
    <t>783000103</t>
  </si>
  <si>
    <t>Zakrývání konstrukcí včetně pozdějšího odkrytí podlah nebo vodorovných ploch položením fólie</t>
  </si>
  <si>
    <t>-1746906941</t>
  </si>
  <si>
    <t>https://podminky.urs.cz/item/CS_URS_2023_01/783000103</t>
  </si>
  <si>
    <t>19,7*1,65</t>
  </si>
  <si>
    <t>2,05*3,2</t>
  </si>
  <si>
    <t>91</t>
  </si>
  <si>
    <t>28323157</t>
  </si>
  <si>
    <t>fólie pro malířské potřeby zakrývací tl 14µ 4x5m</t>
  </si>
  <si>
    <t>1044158995</t>
  </si>
  <si>
    <t>39,065*1,05 'Přepočtené koeficientem množství</t>
  </si>
  <si>
    <t>92</t>
  </si>
  <si>
    <t>783301303</t>
  </si>
  <si>
    <t>Příprava podkladu zámečnických konstrukcí před provedením nátěru odrezivění odrezovačem bezoplachovým</t>
  </si>
  <si>
    <t>27781756</t>
  </si>
  <si>
    <t>https://podminky.urs.cz/item/CS_URS_2023_01/783301303</t>
  </si>
  <si>
    <t>93</t>
  </si>
  <si>
    <t>783301311</t>
  </si>
  <si>
    <t>Příprava podkladu zámečnických konstrukcí před provedením nátěru odmaštění odmašťovačem vodou ředitelným</t>
  </si>
  <si>
    <t>-1507812107</t>
  </si>
  <si>
    <t>https://podminky.urs.cz/item/CS_URS_2023_01/783301311</t>
  </si>
  <si>
    <t>"původní" 19,26</t>
  </si>
  <si>
    <t>"nové" 49,05*3,14*0,048</t>
  </si>
  <si>
    <t>94</t>
  </si>
  <si>
    <t>783306801</t>
  </si>
  <si>
    <t>Odstranění nátěrů ze zámečnických konstrukcí obroušením</t>
  </si>
  <si>
    <t>-807886881</t>
  </si>
  <si>
    <t>https://podminky.urs.cz/item/CS_URS_2023_01/783306801</t>
  </si>
  <si>
    <t>21,4*0,9</t>
  </si>
  <si>
    <t>95</t>
  </si>
  <si>
    <t>783324201</t>
  </si>
  <si>
    <t>Základní antikorozní nátěr zámečnických konstrukcí jednonásobný akrylátový</t>
  </si>
  <si>
    <t>-1861846251</t>
  </si>
  <si>
    <t>https://podminky.urs.cz/item/CS_URS_2023_01/783324201</t>
  </si>
  <si>
    <t>96</t>
  </si>
  <si>
    <t>783327101</t>
  </si>
  <si>
    <t>Krycí nátěr (email) zámečnických konstrukcí jednonásobný akrylátový</t>
  </si>
  <si>
    <t>-682650686</t>
  </si>
  <si>
    <t>https://podminky.urs.cz/item/CS_URS_2023_01/783327101</t>
  </si>
  <si>
    <t>784</t>
  </si>
  <si>
    <t>Dokončovací práce - malby a tapety</t>
  </si>
  <si>
    <t>97</t>
  </si>
  <si>
    <t>784181121</t>
  </si>
  <si>
    <t>Penetrace podkladu jednonásobná hloubková akrylátová bezbarvá v místnostech výšky do 3,80 m</t>
  </si>
  <si>
    <t>-1725994623</t>
  </si>
  <si>
    <t>https://podminky.urs.cz/item/CS_URS_2023_01/784181121</t>
  </si>
  <si>
    <t>98</t>
  </si>
  <si>
    <t>784221101</t>
  </si>
  <si>
    <t>Malby z malířských směsí otěruvzdorných za sucha dvojnásobné, bílé za sucha otěruvzdorné dobře v místnostech výšky do 3,80 m</t>
  </si>
  <si>
    <t>-2107515576</t>
  </si>
  <si>
    <t>https://podminky.urs.cz/item/CS_URS_2023_01/784221101</t>
  </si>
  <si>
    <t>VRN</t>
  </si>
  <si>
    <t>Vedlejší rozpočtové náklady</t>
  </si>
  <si>
    <t>VRN3</t>
  </si>
  <si>
    <t>Zařízení staveniště</t>
  </si>
  <si>
    <t>99</t>
  </si>
  <si>
    <t>030001000</t>
  </si>
  <si>
    <t>…</t>
  </si>
  <si>
    <t>1024</t>
  </si>
  <si>
    <t>324975126</t>
  </si>
  <si>
    <t>https://podminky.urs.cz/item/CS_URS_2023_01/030001000</t>
  </si>
  <si>
    <t>VRN9</t>
  </si>
  <si>
    <t>Ostatní náklady</t>
  </si>
  <si>
    <t>100</t>
  </si>
  <si>
    <t>090001000</t>
  </si>
  <si>
    <t>1404028356</t>
  </si>
  <si>
    <t>https://podminky.urs.cz/item/CS_URS_2023_01/090001000</t>
  </si>
  <si>
    <t>101</t>
  </si>
  <si>
    <t>092203000</t>
  </si>
  <si>
    <t>Náklady na zaškolení</t>
  </si>
  <si>
    <t>441329217</t>
  </si>
  <si>
    <t>https://podminky.urs.cz/item/CS_URS_2023_01/092203000</t>
  </si>
  <si>
    <t>002 - Vodovod</t>
  </si>
  <si>
    <t xml:space="preserve">    18 - Zemní práce - povrchové úpravy terénu</t>
  </si>
  <si>
    <t xml:space="preserve">    8 - Trubní vedení</t>
  </si>
  <si>
    <t xml:space="preserve">    VRN1 - Průzkumné, geodetické a projektové práce</t>
  </si>
  <si>
    <t>-1105030794</t>
  </si>
  <si>
    <t>116506294</t>
  </si>
  <si>
    <t>121112003</t>
  </si>
  <si>
    <t>Sejmutí ornice ručně při souvislé ploše, tl. vrstvy do 200 mm</t>
  </si>
  <si>
    <t>-2043544123</t>
  </si>
  <si>
    <t>https://podminky.urs.cz/item/CS_URS_2023_01/121112003</t>
  </si>
  <si>
    <t>132254202</t>
  </si>
  <si>
    <t>Hloubení zapažených rýh šířky přes 800 do 2 000 mm strojně s urovnáním dna do předepsaného profilu a spádu v hornině třídy těžitelnosti I skupiny 3 přes 20 do 50 m3</t>
  </si>
  <si>
    <t>742114605</t>
  </si>
  <si>
    <t>https://podminky.urs.cz/item/CS_URS_2023_01/132254202</t>
  </si>
  <si>
    <t>151101101</t>
  </si>
  <si>
    <t>Zřízení pažení a rozepření stěn rýh pro podzemní vedení příložné pro jakoukoliv mezerovitost, hloubky do 2 m</t>
  </si>
  <si>
    <t>1383534599</t>
  </si>
  <si>
    <t>https://podminky.urs.cz/item/CS_URS_2023_01/151101101</t>
  </si>
  <si>
    <t>151101111</t>
  </si>
  <si>
    <t>Odstranění pažení a rozepření stěn rýh pro podzemní vedení s uložením materiálu na vzdálenost do 3 m od kraje výkopu příložné, hloubky do 2 m</t>
  </si>
  <si>
    <t>2015369510</t>
  </si>
  <si>
    <t>https://podminky.urs.cz/item/CS_URS_2023_01/151101111</t>
  </si>
  <si>
    <t>162251142</t>
  </si>
  <si>
    <t>Vodorovné přemístění výkopku nebo sypaniny po suchu na obvyklém dopravním prostředku, bez naložení výkopku, avšak se složením bez rozhrnutí z horniny třídy těžitelnosti III skupiny 6 a 7 na vzdálenost přes 20 do 50 m</t>
  </si>
  <si>
    <t>420427131</t>
  </si>
  <si>
    <t>https://podminky.urs.cz/item/CS_URS_2023_01/162251142</t>
  </si>
  <si>
    <t>-1643017082</t>
  </si>
  <si>
    <t>167111101</t>
  </si>
  <si>
    <t>Nakládání, skládání a překládání neulehlého výkopku nebo sypaniny ručně nakládání, z hornin třídy těžitelnosti I, skupiny 1 až 3</t>
  </si>
  <si>
    <t>1876232157</t>
  </si>
  <si>
    <t>https://podminky.urs.cz/item/CS_URS_2023_01/167111101</t>
  </si>
  <si>
    <t>-693427862</t>
  </si>
  <si>
    <t>167151103</t>
  </si>
  <si>
    <t>Nakládání, skládání a překládání neulehlého výkopku nebo sypaniny strojně nakládání, množství do 100 m3, z horniny třídy těžitelnosti III, skupiny 6 a 7</t>
  </si>
  <si>
    <t>-1302004039</t>
  </si>
  <si>
    <t>https://podminky.urs.cz/item/CS_URS_2023_01/167151103</t>
  </si>
  <si>
    <t>171201231R</t>
  </si>
  <si>
    <t>-1850822512</t>
  </si>
  <si>
    <t>https://podminky.urs.cz/item/CS_URS_2023_01/171201231R</t>
  </si>
  <si>
    <t>1838319578</t>
  </si>
  <si>
    <t>1168836301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</si>
  <si>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</si>
  <si>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</si>
  <si>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-970837338</t>
  </si>
  <si>
    <t>https://podminky.urs.cz/item/CS_URS_2023_01/175151101</t>
  </si>
  <si>
    <t>58337303</t>
  </si>
  <si>
    <t>štěrkopísek frakce 0/8</t>
  </si>
  <si>
    <t>942656179</t>
  </si>
  <si>
    <t>Zemní práce - povrchové úpravy terénu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</si>
  <si>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</si>
  <si>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</si>
  <si>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-414997279</t>
  </si>
  <si>
    <t>https://podminky.urs.cz/item/CS_URS_2023_01/181111121</t>
  </si>
  <si>
    <t>181305111</t>
  </si>
  <si>
    <t>Převrstvení ornice na skládce</t>
  </si>
  <si>
    <t>-1664988274</t>
  </si>
  <si>
    <t>https://podminky.urs.cz/item/CS_URS_2023_01/181305111</t>
  </si>
  <si>
    <t>181311103</t>
  </si>
  <si>
    <t>Rozprostření a urovnání ornice v rovině nebo ve svahu sklonu do 1:5 ručně při souvislé ploše, tl. vrstvy do 200 mm</t>
  </si>
  <si>
    <t>-629028299</t>
  </si>
  <si>
    <t>https://podminky.urs.cz/item/CS_URS_2023_01/181311103</t>
  </si>
  <si>
    <t>181411131</t>
  </si>
  <si>
    <t>Založení trávníku na půdě předem připravené plochy do 1000 m2 výsevem včetně utažení parkového v rovině nebo na svahu do 1:5</t>
  </si>
  <si>
    <t>-1200947929</t>
  </si>
  <si>
    <t>https://podminky.urs.cz/item/CS_URS_2023_01/181411131</t>
  </si>
  <si>
    <t>00572410</t>
  </si>
  <si>
    <t>osivo směs travní parková</t>
  </si>
  <si>
    <t>kg</t>
  </si>
  <si>
    <t>1850909043</t>
  </si>
  <si>
    <t>27*0,02 "Přepočtené koeficientem množství</t>
  </si>
  <si>
    <t>451572111</t>
  </si>
  <si>
    <t>Lože pod potrubí, stoky a drobné objekty v otevřeném výkopu z kameniva drobného těženého 0 až 4 mm</t>
  </si>
  <si>
    <t>1796883145</t>
  </si>
  <si>
    <t>https://podminky.urs.cz/item/CS_URS_2023_01/451572111</t>
  </si>
  <si>
    <t>Trubní vedení</t>
  </si>
  <si>
    <t>871161121</t>
  </si>
  <si>
    <t>Montáž portubí polyetylénového d 32 mm ve výkopu</t>
  </si>
  <si>
    <t>1010188779</t>
  </si>
  <si>
    <t>https://podminky.urs.cz/item/CS_URS_2023_01/871161121</t>
  </si>
  <si>
    <t>Potrubí PE100SDR11-32</t>
  </si>
  <si>
    <t>1595635896</t>
  </si>
  <si>
    <t>Demontáž stávajícího portubí polyetylénového</t>
  </si>
  <si>
    <t>473775750</t>
  </si>
  <si>
    <t>899722114</t>
  </si>
  <si>
    <t>Krytí potrubí z plastů výstražnou fólií z PVC šířky 40 cm</t>
  </si>
  <si>
    <t>-1879791481</t>
  </si>
  <si>
    <t>https://podminky.urs.cz/item/CS_URS_2023_01/899722114</t>
  </si>
  <si>
    <t>891173111</t>
  </si>
  <si>
    <t>Montáž ventilů pro přípojky DN 32</t>
  </si>
  <si>
    <t>1093202883</t>
  </si>
  <si>
    <t>https://podminky.urs.cz/item/CS_URS_2023_01/891173111</t>
  </si>
  <si>
    <t>Ventil uzavírací , vypouštědí kulový DN 32</t>
  </si>
  <si>
    <t>-1637617402</t>
  </si>
  <si>
    <t>892233111</t>
  </si>
  <si>
    <t>Desinfekce vodovod potrubí do DN 70</t>
  </si>
  <si>
    <t>-588900478</t>
  </si>
  <si>
    <t>https://podminky.urs.cz/item/CS_URS_2023_01/892233111</t>
  </si>
  <si>
    <t>892241111</t>
  </si>
  <si>
    <t>Tlakové zkoušky vodou na potrubí DN do 80</t>
  </si>
  <si>
    <t>-2026296124</t>
  </si>
  <si>
    <t>https://podminky.urs.cz/item/CS_URS_2023_01/892241111</t>
  </si>
  <si>
    <t>892372111</t>
  </si>
  <si>
    <t>Zabezpečení konců vodovod potrubí DN do 300</t>
  </si>
  <si>
    <t>úsek</t>
  </si>
  <si>
    <t>-303265183</t>
  </si>
  <si>
    <t>https://podminky.urs.cz/item/CS_URS_2023_01/892372111</t>
  </si>
  <si>
    <t>Pol1</t>
  </si>
  <si>
    <t>demontáž a montáž zpět obrubnéků chodníkových</t>
  </si>
  <si>
    <t>-1150260236</t>
  </si>
  <si>
    <t>Pol2</t>
  </si>
  <si>
    <t>Zpětná montáž betonové dlažby</t>
  </si>
  <si>
    <t>-790643242</t>
  </si>
  <si>
    <t>Pol3</t>
  </si>
  <si>
    <t>dodávaka těsnící manžety</t>
  </si>
  <si>
    <t>-1208700841</t>
  </si>
  <si>
    <t>Pol4</t>
  </si>
  <si>
    <t>ocelová nebo PVC chránička</t>
  </si>
  <si>
    <t>700956619</t>
  </si>
  <si>
    <t>Pol5</t>
  </si>
  <si>
    <t>jádrové vrtání zdi</t>
  </si>
  <si>
    <t>-1388595631</t>
  </si>
  <si>
    <t>Pol6</t>
  </si>
  <si>
    <t>Signalizační vodič CYKY 6mm2</t>
  </si>
  <si>
    <t>n</t>
  </si>
  <si>
    <t>1827116766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</si>
  <si>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</si>
  <si>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</si>
  <si>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368192451</t>
  </si>
  <si>
    <t>https://podminky.urs.cz/item/CS_URS_2023_01/998021021</t>
  </si>
  <si>
    <t>VRN1</t>
  </si>
  <si>
    <t>Průzkumné, geodetické a projektové práce</t>
  </si>
  <si>
    <t>013254000</t>
  </si>
  <si>
    <t>Dokumentace skutečného provedení stavby</t>
  </si>
  <si>
    <t>182900428</t>
  </si>
  <si>
    <t>https://podminky.urs.cz/item/CS_URS_2023_01/013254000</t>
  </si>
  <si>
    <t>003 - Elektroinstalace</t>
  </si>
  <si>
    <t xml:space="preserve">D1 - doplnění rozvaděče  RS</t>
  </si>
  <si>
    <t>D2 - kabely a vodiče</t>
  </si>
  <si>
    <t>D4 - montážní materiál</t>
  </si>
  <si>
    <t>D6 - ukončení celoplastového kabelu</t>
  </si>
  <si>
    <t>D7 - ostatní</t>
  </si>
  <si>
    <t xml:space="preserve">    741 - Elektroinstalace - silnoproud</t>
  </si>
  <si>
    <t xml:space="preserve">    742 - Elektroinstalace - slaboproud</t>
  </si>
  <si>
    <t xml:space="preserve">    VRN4 - Inženýrská činnost</t>
  </si>
  <si>
    <t xml:space="preserve">    VRN6 - Územní vlivy</t>
  </si>
  <si>
    <t>D1</t>
  </si>
  <si>
    <t xml:space="preserve">doplnění rozvaděče  RS</t>
  </si>
  <si>
    <t>741320163</t>
  </si>
  <si>
    <t>Montáž jističů se zapojením vodičů třípólových nn do 25 A s krytem</t>
  </si>
  <si>
    <t>1495186847</t>
  </si>
  <si>
    <t>https://podminky.urs.cz/item/CS_URS_2023_01/741320163</t>
  </si>
  <si>
    <t>344136317</t>
  </si>
  <si>
    <t>Jistič 3f/16A 10kA - char. D</t>
  </si>
  <si>
    <t>-2088823246</t>
  </si>
  <si>
    <t>HZS.01</t>
  </si>
  <si>
    <t>Montáž montážního materiálu pro úpravu stávajícího rozvaděče RS</t>
  </si>
  <si>
    <t>hod</t>
  </si>
  <si>
    <t>-979360196</t>
  </si>
  <si>
    <t>354128004</t>
  </si>
  <si>
    <t>Montážní materiál pro úpravu stávajícího rozvaděče RS</t>
  </si>
  <si>
    <t>21391332</t>
  </si>
  <si>
    <t>D2</t>
  </si>
  <si>
    <t>kabely a vodiče</t>
  </si>
  <si>
    <t>741122642</t>
  </si>
  <si>
    <t>Montáž kabelů měděných bez ukončení uložených pevně plných kulatých nebo bezhalogenových (např. CYKY) počtu a průřezu žil 5x4 až 6 mm2</t>
  </si>
  <si>
    <t>-271326678</t>
  </si>
  <si>
    <t>https://podminky.urs.cz/item/CS_URS_2023_01/741122642</t>
  </si>
  <si>
    <t>341581095</t>
  </si>
  <si>
    <t>Kabel silový Cu, PVC izolace 600V/1kV, -40ºC - +70ºC, 1-CYKY 5Cx4mm2 odolnost proti šíření plamene dle ČSN EN 60332-1</t>
  </si>
  <si>
    <t>1170008897</t>
  </si>
  <si>
    <t>741122641</t>
  </si>
  <si>
    <t>Montáž kabelů měděných bez ukončení uložených pevně plných kulatých nebo bezhalogenových (např. CYKY) počtu a průřezu žil 5x1,5 až 2,5 mm2</t>
  </si>
  <si>
    <t>-1142713110</t>
  </si>
  <si>
    <t>https://podminky.urs.cz/item/CS_URS_2023_01/741122641</t>
  </si>
  <si>
    <t>341581095.1</t>
  </si>
  <si>
    <t>Kabel silový Cu, PVC izolace 600V/1kV, -40ºC - +70ºC, 1-CYKY 5Cx2,5mm2 odolnost proti šíření plamene dle ČSN EN 60332-1 - svítidla</t>
  </si>
  <si>
    <t>-1985523853</t>
  </si>
  <si>
    <t>D4</t>
  </si>
  <si>
    <t>montážní materiál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</si>
  <si>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</si>
  <si>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</si>
  <si>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551836847</t>
  </si>
  <si>
    <t>https://podminky.urs.cz/item/CS_URS_2023_01/741112111</t>
  </si>
  <si>
    <t>345711701</t>
  </si>
  <si>
    <t>Krabice ACIDUR</t>
  </si>
  <si>
    <t>1381504355</t>
  </si>
  <si>
    <t>741110003</t>
  </si>
  <si>
    <t>Montáž trubek elektroinstalačních s nasunutím nebo našroubováním do krabic plastových tuhých, uložených pevně, vnější Ø přes 35 mm</t>
  </si>
  <si>
    <t>-522557072</t>
  </si>
  <si>
    <t>https://podminky.urs.cz/item/CS_URS_2023_01/741110003</t>
  </si>
  <si>
    <t>345218949</t>
  </si>
  <si>
    <t>Elektroinstalační trubka pevná PVC do pr.46</t>
  </si>
  <si>
    <t>-717575586</t>
  </si>
  <si>
    <t>345218950</t>
  </si>
  <si>
    <t>Držák elektroinstalační trubky pevné do pr. 46</t>
  </si>
  <si>
    <t>791548633</t>
  </si>
  <si>
    <t>460932111</t>
  </si>
  <si>
    <t>Osazení kotevních prvků hmoždinek včetně vyvrtání otvorů, pro upevnění elektroinstalací ve stěnách cihelných, vnějšího průměru do 8 mm</t>
  </si>
  <si>
    <t>-27318330</t>
  </si>
  <si>
    <t>https://podminky.urs.cz/item/CS_URS_2023_01/460932111</t>
  </si>
  <si>
    <t>314324118</t>
  </si>
  <si>
    <t>Upevňovací bod hmoždinkou PVC</t>
  </si>
  <si>
    <t>770684476</t>
  </si>
  <si>
    <t>D6</t>
  </si>
  <si>
    <t>ukončení celoplastového kabelu</t>
  </si>
  <si>
    <t>741132146</t>
  </si>
  <si>
    <t>Ukončení kabelů smršťovací záklopkou nebo páskou se zapojením bez letování, počtu a průřezu žil 5x6 mm2</t>
  </si>
  <si>
    <t>-121291849</t>
  </si>
  <si>
    <t>https://podminky.urs.cz/item/CS_URS_2023_01/741132146</t>
  </si>
  <si>
    <t>321026107</t>
  </si>
  <si>
    <t>Kabelové oko Cu do 6 mm2</t>
  </si>
  <si>
    <t>1608264305</t>
  </si>
  <si>
    <t>741132103</t>
  </si>
  <si>
    <t>Ukončení kabelů smršťovací záklopkou nebo páskou se zapojením bez letování, počtu a průřezu žil 3x1,5 až 4 mm2</t>
  </si>
  <si>
    <t>1022467441</t>
  </si>
  <si>
    <t>https://podminky.urs.cz/item/CS_URS_2023_01/741132103</t>
  </si>
  <si>
    <t>321026103</t>
  </si>
  <si>
    <t>Kabelové oko Cu do 2,5 mm2</t>
  </si>
  <si>
    <t>-396251533</t>
  </si>
  <si>
    <t>D7</t>
  </si>
  <si>
    <t>ostatní</t>
  </si>
  <si>
    <t>HZS.03</t>
  </si>
  <si>
    <t>Práce nezahrnuté v cenících 21_M, 46 -M, PSV 800-741, PSV 800-742 a zapsané v montážním deníku a potvrzené investorem</t>
  </si>
  <si>
    <t>-679877960</t>
  </si>
  <si>
    <t>341000000</t>
  </si>
  <si>
    <t xml:space="preserve"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 materiálu</t>
  </si>
  <si>
    <t>-124930254</t>
  </si>
  <si>
    <t>HZS.02</t>
  </si>
  <si>
    <t>dodávka a mt přímotopu do 2kW vč termostatu</t>
  </si>
  <si>
    <t>-1289065010</t>
  </si>
  <si>
    <t>HZS.04</t>
  </si>
  <si>
    <t>Koordinace profesí</t>
  </si>
  <si>
    <t>-421794136</t>
  </si>
  <si>
    <t>HZS.05</t>
  </si>
  <si>
    <t>Autorský dozor</t>
  </si>
  <si>
    <t>1202211432</t>
  </si>
  <si>
    <t>741810001</t>
  </si>
  <si>
    <t>Zkoušky a prohlídky elektrických rozvodů a zařízení celková prohlídka a vyhotovení revizní zprávy pro objem montážních prací do 100 tis. Kč</t>
  </si>
  <si>
    <t>1995663063</t>
  </si>
  <si>
    <t>https://podminky.urs.cz/item/CS_URS_2023_01/741810001</t>
  </si>
  <si>
    <t>HZS.06</t>
  </si>
  <si>
    <t>Zednické výpomoce, sekání drážek, průrazy včetně vyplnění rýh pro kabely a začištění</t>
  </si>
  <si>
    <t>-1102377637</t>
  </si>
  <si>
    <t>HZS.07</t>
  </si>
  <si>
    <t>Dokumentace skutečného provedení</t>
  </si>
  <si>
    <t>-1400507077</t>
  </si>
  <si>
    <t>741</t>
  </si>
  <si>
    <t>Elektroinstalace - silnoproud</t>
  </si>
  <si>
    <t>741122231</t>
  </si>
  <si>
    <t>Montáž kabelů měděných bez ukončení uložených volně nebo v liště plných kulatých (např. CYKY) počtu a průřezu žil 5x1,5 až 2,5 mm2</t>
  </si>
  <si>
    <t>1981916084</t>
  </si>
  <si>
    <t>https://podminky.urs.cz/item/CS_URS_2023_01/741122231</t>
  </si>
  <si>
    <t>34111094</t>
  </si>
  <si>
    <t>kabel instalační jádro Cu plné izolace PVC plášť PVC 450/750V (CYKY) 5x2,5mm2</t>
  </si>
  <si>
    <t>-1107902301</t>
  </si>
  <si>
    <t>22*1,15 'Přepočtené koeficientem množství</t>
  </si>
  <si>
    <t>742</t>
  </si>
  <si>
    <t>Elektroinstalace - slaboproud</t>
  </si>
  <si>
    <t>742121001</t>
  </si>
  <si>
    <t>Montáž kabelů sdělovacích pro vnitřní rozvody počtu žil do 15</t>
  </si>
  <si>
    <t>-1369457701</t>
  </si>
  <si>
    <t>https://podminky.urs.cz/item/CS_URS_2023_01/742121001</t>
  </si>
  <si>
    <t>34121122</t>
  </si>
  <si>
    <t>kabel sdělovací jádro Cu plné izolace PVC plášť PVC 100V (SYKY) 5x2x0,5mm2</t>
  </si>
  <si>
    <t>-561673892</t>
  </si>
  <si>
    <t>44*1,2 'Přepočtené koeficientem množství</t>
  </si>
  <si>
    <t>742310002</t>
  </si>
  <si>
    <t>Montáž domovního telefonu komunikačního tabla</t>
  </si>
  <si>
    <t>730795755</t>
  </si>
  <si>
    <t>https://podminky.urs.cz/item/CS_URS_2023_01/742310002</t>
  </si>
  <si>
    <t>34531736R</t>
  </si>
  <si>
    <t xml:space="preserve">zvonkové tablo s elektronickým vrátným 1 tlačítko s kamerou </t>
  </si>
  <si>
    <t>-433991995</t>
  </si>
  <si>
    <t>742310006</t>
  </si>
  <si>
    <t>Montáž domovního telefonu nástěnného audio/video telefonu</t>
  </si>
  <si>
    <t>-1085254726</t>
  </si>
  <si>
    <t>https://podminky.urs.cz/item/CS_URS_2023_01/742310006</t>
  </si>
  <si>
    <t>38226805</t>
  </si>
  <si>
    <t>domovní telefon s ovládáním elektrického zámku</t>
  </si>
  <si>
    <t>2089794931</t>
  </si>
  <si>
    <t>011464000</t>
  </si>
  <si>
    <t>Měření (monitoring) úrovně osvětlení</t>
  </si>
  <si>
    <t>-1306619142</t>
  </si>
  <si>
    <t>https://podminky.urs.cz/item/CS_URS_2023_01/011464000</t>
  </si>
  <si>
    <t>668521176</t>
  </si>
  <si>
    <t>-492076265</t>
  </si>
  <si>
    <t>VRN4</t>
  </si>
  <si>
    <t>Inženýrská činnost</t>
  </si>
  <si>
    <t>044002000</t>
  </si>
  <si>
    <t>Revize</t>
  </si>
  <si>
    <t>1054323701</t>
  </si>
  <si>
    <t>https://podminky.urs.cz/item/CS_URS_2023_01/044002000</t>
  </si>
  <si>
    <t>VRN6</t>
  </si>
  <si>
    <t>Územní vlivy</t>
  </si>
  <si>
    <t>065002000</t>
  </si>
  <si>
    <t>Mimostaveništní doprava materiálů</t>
  </si>
  <si>
    <t>1718725716</t>
  </si>
  <si>
    <t>https://podminky.urs.cz/item/CS_URS_2023_01/065002000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</si>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</sst>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1" TargetMode="External" /><Relationship Id="rId2" Type="http://schemas.openxmlformats.org/officeDocument/2006/relationships/hyperlink" Target="https://podminky.urs.cz/item/CS_URS_2023_01/113106123" TargetMode="External" /><Relationship Id="rId3" Type="http://schemas.openxmlformats.org/officeDocument/2006/relationships/hyperlink" Target="https://podminky.urs.cz/item/CS_URS_2023_01/113107321" TargetMode="External" /><Relationship Id="rId4" Type="http://schemas.openxmlformats.org/officeDocument/2006/relationships/hyperlink" Target="https://podminky.urs.cz/item/CS_URS_2023_01/113108441" TargetMode="External" /><Relationship Id="rId5" Type="http://schemas.openxmlformats.org/officeDocument/2006/relationships/hyperlink" Target="https://podminky.urs.cz/item/CS_URS_2023_01/119003211" TargetMode="External" /><Relationship Id="rId6" Type="http://schemas.openxmlformats.org/officeDocument/2006/relationships/hyperlink" Target="https://podminky.urs.cz/item/CS_URS_2023_01/119003212" TargetMode="External" /><Relationship Id="rId7" Type="http://schemas.openxmlformats.org/officeDocument/2006/relationships/hyperlink" Target="https://podminky.urs.cz/item/CS_URS_2023_01/119004111" TargetMode="External" /><Relationship Id="rId8" Type="http://schemas.openxmlformats.org/officeDocument/2006/relationships/hyperlink" Target="https://podminky.urs.cz/item/CS_URS_2023_01/119004112" TargetMode="External" /><Relationship Id="rId9" Type="http://schemas.openxmlformats.org/officeDocument/2006/relationships/hyperlink" Target="https://podminky.urs.cz/item/CS_URS_2023_01/131251202" TargetMode="External" /><Relationship Id="rId10" Type="http://schemas.openxmlformats.org/officeDocument/2006/relationships/hyperlink" Target="https://podminky.urs.cz/item/CS_URS_2023_01/151101103" TargetMode="External" /><Relationship Id="rId11" Type="http://schemas.openxmlformats.org/officeDocument/2006/relationships/hyperlink" Target="https://podminky.urs.cz/item/CS_URS_2023_01/151101113" TargetMode="External" /><Relationship Id="rId12" Type="http://schemas.openxmlformats.org/officeDocument/2006/relationships/hyperlink" Target="https://podminky.urs.cz/item/CS_URS_2023_01/162351103" TargetMode="External" /><Relationship Id="rId13" Type="http://schemas.openxmlformats.org/officeDocument/2006/relationships/hyperlink" Target="https://podminky.urs.cz/item/CS_URS_2023_01/162551108" TargetMode="External" /><Relationship Id="rId14" Type="http://schemas.openxmlformats.org/officeDocument/2006/relationships/hyperlink" Target="https://podminky.urs.cz/item/CS_URS_2023_01/167151101" TargetMode="External" /><Relationship Id="rId15" Type="http://schemas.openxmlformats.org/officeDocument/2006/relationships/hyperlink" Target="https://podminky.urs.cz/item/CS_URS_2023_01/171201231" TargetMode="External" /><Relationship Id="rId16" Type="http://schemas.openxmlformats.org/officeDocument/2006/relationships/hyperlink" Target="https://podminky.urs.cz/item/CS_URS_2023_01/171251201" TargetMode="External" /><Relationship Id="rId17" Type="http://schemas.openxmlformats.org/officeDocument/2006/relationships/hyperlink" Target="https://podminky.urs.cz/item/CS_URS_2023_01/174151101" TargetMode="External" /><Relationship Id="rId18" Type="http://schemas.openxmlformats.org/officeDocument/2006/relationships/hyperlink" Target="https://podminky.urs.cz/item/CS_URS_2023_01/181912112" TargetMode="External" /><Relationship Id="rId19" Type="http://schemas.openxmlformats.org/officeDocument/2006/relationships/hyperlink" Target="https://podminky.urs.cz/item/CS_URS_2023_01/261111111" TargetMode="External" /><Relationship Id="rId20" Type="http://schemas.openxmlformats.org/officeDocument/2006/relationships/hyperlink" Target="https://podminky.urs.cz/item/CS_URS_2023_01/271532212" TargetMode="External" /><Relationship Id="rId21" Type="http://schemas.openxmlformats.org/officeDocument/2006/relationships/hyperlink" Target="https://podminky.urs.cz/item/CS_URS_2023_01/273313611" TargetMode="External" /><Relationship Id="rId22" Type="http://schemas.openxmlformats.org/officeDocument/2006/relationships/hyperlink" Target="https://podminky.urs.cz/item/CS_URS_2023_01/272313811" TargetMode="External" /><Relationship Id="rId23" Type="http://schemas.openxmlformats.org/officeDocument/2006/relationships/hyperlink" Target="https://podminky.urs.cz/item/CS_URS_2023_01/311113151" TargetMode="External" /><Relationship Id="rId24" Type="http://schemas.openxmlformats.org/officeDocument/2006/relationships/hyperlink" Target="https://podminky.urs.cz/item/CS_URS_2023_01/311361821" TargetMode="External" /><Relationship Id="rId25" Type="http://schemas.openxmlformats.org/officeDocument/2006/relationships/hyperlink" Target="https://podminky.urs.cz/item/CS_URS_2023_01/317234410" TargetMode="External" /><Relationship Id="rId26" Type="http://schemas.openxmlformats.org/officeDocument/2006/relationships/hyperlink" Target="https://podminky.urs.cz/item/CS_URS_2023_01/317944321" TargetMode="External" /><Relationship Id="rId27" Type="http://schemas.openxmlformats.org/officeDocument/2006/relationships/hyperlink" Target="https://podminky.urs.cz/item/CS_URS_2023_01/319202124" TargetMode="External" /><Relationship Id="rId28" Type="http://schemas.openxmlformats.org/officeDocument/2006/relationships/hyperlink" Target="https://podminky.urs.cz/item/CS_URS_2023_01/319202125" TargetMode="External" /><Relationship Id="rId29" Type="http://schemas.openxmlformats.org/officeDocument/2006/relationships/hyperlink" Target="https://podminky.urs.cz/item/CS_URS_2023_01/319202331" TargetMode="External" /><Relationship Id="rId30" Type="http://schemas.openxmlformats.org/officeDocument/2006/relationships/hyperlink" Target="https://podminky.urs.cz/item/CS_URS_2023_01/342272205" TargetMode="External" /><Relationship Id="rId31" Type="http://schemas.openxmlformats.org/officeDocument/2006/relationships/hyperlink" Target="https://podminky.urs.cz/item/CS_URS_2023_01/346244381" TargetMode="External" /><Relationship Id="rId32" Type="http://schemas.openxmlformats.org/officeDocument/2006/relationships/hyperlink" Target="https://podminky.urs.cz/item/CS_URS_2023_01/417321515" TargetMode="External" /><Relationship Id="rId33" Type="http://schemas.openxmlformats.org/officeDocument/2006/relationships/hyperlink" Target="https://podminky.urs.cz/item/CS_URS_2023_01/417351115" TargetMode="External" /><Relationship Id="rId34" Type="http://schemas.openxmlformats.org/officeDocument/2006/relationships/hyperlink" Target="https://podminky.urs.cz/item/CS_URS_2023_01/417351116" TargetMode="External" /><Relationship Id="rId35" Type="http://schemas.openxmlformats.org/officeDocument/2006/relationships/hyperlink" Target="https://podminky.urs.cz/item/CS_URS_2023_01/417361821" TargetMode="External" /><Relationship Id="rId36" Type="http://schemas.openxmlformats.org/officeDocument/2006/relationships/hyperlink" Target="https://podminky.urs.cz/item/CS_URS_2023_01/566301111" TargetMode="External" /><Relationship Id="rId37" Type="http://schemas.openxmlformats.org/officeDocument/2006/relationships/hyperlink" Target="https://podminky.urs.cz/item/CS_URS_2023_01/596211110" TargetMode="External" /><Relationship Id="rId38" Type="http://schemas.openxmlformats.org/officeDocument/2006/relationships/hyperlink" Target="https://podminky.urs.cz/item/CS_URS_2023_01/596811411" TargetMode="External" /><Relationship Id="rId39" Type="http://schemas.openxmlformats.org/officeDocument/2006/relationships/hyperlink" Target="https://podminky.urs.cz/item/CS_URS_2023_01/612325403" TargetMode="External" /><Relationship Id="rId40" Type="http://schemas.openxmlformats.org/officeDocument/2006/relationships/hyperlink" Target="https://podminky.urs.cz/item/CS_URS_2023_01/622131121" TargetMode="External" /><Relationship Id="rId41" Type="http://schemas.openxmlformats.org/officeDocument/2006/relationships/hyperlink" Target="https://podminky.urs.cz/item/CS_URS_2023_01/622511122" TargetMode="External" /><Relationship Id="rId42" Type="http://schemas.openxmlformats.org/officeDocument/2006/relationships/hyperlink" Target="https://podminky.urs.cz/item/CS_URS_2023_01/632451214" TargetMode="External" /><Relationship Id="rId43" Type="http://schemas.openxmlformats.org/officeDocument/2006/relationships/hyperlink" Target="https://podminky.urs.cz/item/CS_URS_2023_01/642944121" TargetMode="External" /><Relationship Id="rId44" Type="http://schemas.openxmlformats.org/officeDocument/2006/relationships/hyperlink" Target="https://podminky.urs.cz/item/CS_URS_2023_01/949101111" TargetMode="External" /><Relationship Id="rId45" Type="http://schemas.openxmlformats.org/officeDocument/2006/relationships/hyperlink" Target="https://podminky.urs.cz/item/CS_URS_2023_01/952901111" TargetMode="External" /><Relationship Id="rId46" Type="http://schemas.openxmlformats.org/officeDocument/2006/relationships/hyperlink" Target="https://podminky.urs.cz/item/CS_URS_2023_01/962032230" TargetMode="External" /><Relationship Id="rId47" Type="http://schemas.openxmlformats.org/officeDocument/2006/relationships/hyperlink" Target="https://podminky.urs.cz/item/CS_URS_2023_01/968072455" TargetMode="External" /><Relationship Id="rId48" Type="http://schemas.openxmlformats.org/officeDocument/2006/relationships/hyperlink" Target="https://podminky.urs.cz/item/CS_URS_2023_01/985331217" TargetMode="External" /><Relationship Id="rId49" Type="http://schemas.openxmlformats.org/officeDocument/2006/relationships/hyperlink" Target="https://podminky.urs.cz/item/CS_URS_2023_01/997013152" TargetMode="External" /><Relationship Id="rId50" Type="http://schemas.openxmlformats.org/officeDocument/2006/relationships/hyperlink" Target="https://podminky.urs.cz/item/CS_URS_2023_01/997013501" TargetMode="External" /><Relationship Id="rId51" Type="http://schemas.openxmlformats.org/officeDocument/2006/relationships/hyperlink" Target="https://podminky.urs.cz/item/CS_URS_2023_01/997013509" TargetMode="External" /><Relationship Id="rId52" Type="http://schemas.openxmlformats.org/officeDocument/2006/relationships/hyperlink" Target="https://podminky.urs.cz/item/CS_URS_2023_01/997013631" TargetMode="External" /><Relationship Id="rId53" Type="http://schemas.openxmlformats.org/officeDocument/2006/relationships/hyperlink" Target="https://podminky.urs.cz/item/CS_URS_2023_01/998011002" TargetMode="External" /><Relationship Id="rId54" Type="http://schemas.openxmlformats.org/officeDocument/2006/relationships/hyperlink" Target="https://podminky.urs.cz/item/CS_URS_2023_01/711111001" TargetMode="External" /><Relationship Id="rId55" Type="http://schemas.openxmlformats.org/officeDocument/2006/relationships/hyperlink" Target="https://podminky.urs.cz/item/CS_URS_2023_01/711113121" TargetMode="External" /><Relationship Id="rId56" Type="http://schemas.openxmlformats.org/officeDocument/2006/relationships/hyperlink" Target="https://podminky.urs.cz/item/CS_URS_2023_01/711141559" TargetMode="External" /><Relationship Id="rId57" Type="http://schemas.openxmlformats.org/officeDocument/2006/relationships/hyperlink" Target="https://podminky.urs.cz/item/CS_URS_2023_01/998711102" TargetMode="External" /><Relationship Id="rId58" Type="http://schemas.openxmlformats.org/officeDocument/2006/relationships/hyperlink" Target="https://podminky.urs.cz/item/CS_URS_2023_01/762813115" TargetMode="External" /><Relationship Id="rId59" Type="http://schemas.openxmlformats.org/officeDocument/2006/relationships/hyperlink" Target="https://podminky.urs.cz/item/CS_URS_2023_01/998762102" TargetMode="External" /><Relationship Id="rId60" Type="http://schemas.openxmlformats.org/officeDocument/2006/relationships/hyperlink" Target="https://podminky.urs.cz/item/CS_URS_2023_01/764002414" TargetMode="External" /><Relationship Id="rId61" Type="http://schemas.openxmlformats.org/officeDocument/2006/relationships/hyperlink" Target="https://podminky.urs.cz/item/CS_URS_2023_01/764131411" TargetMode="External" /><Relationship Id="rId62" Type="http://schemas.openxmlformats.org/officeDocument/2006/relationships/hyperlink" Target="https://podminky.urs.cz/item/CS_URS_2023_01/764531404" TargetMode="External" /><Relationship Id="rId63" Type="http://schemas.openxmlformats.org/officeDocument/2006/relationships/hyperlink" Target="https://podminky.urs.cz/item/CS_URS_2023_01/764531444" TargetMode="External" /><Relationship Id="rId64" Type="http://schemas.openxmlformats.org/officeDocument/2006/relationships/hyperlink" Target="https://podminky.urs.cz/item/CS_URS_2023_01/764538422" TargetMode="External" /><Relationship Id="rId65" Type="http://schemas.openxmlformats.org/officeDocument/2006/relationships/hyperlink" Target="https://podminky.urs.cz/item/CS_URS_2023_01/998764102" TargetMode="External" /><Relationship Id="rId66" Type="http://schemas.openxmlformats.org/officeDocument/2006/relationships/hyperlink" Target="https://podminky.urs.cz/item/CS_URS_2023_01/766622131" TargetMode="External" /><Relationship Id="rId67" Type="http://schemas.openxmlformats.org/officeDocument/2006/relationships/hyperlink" Target="https://podminky.urs.cz/item/CS_URS_2023_01/766660002" TargetMode="External" /><Relationship Id="rId68" Type="http://schemas.openxmlformats.org/officeDocument/2006/relationships/hyperlink" Target="https://podminky.urs.cz/item/CS_URS_2023_01/766660741" TargetMode="External" /><Relationship Id="rId69" Type="http://schemas.openxmlformats.org/officeDocument/2006/relationships/hyperlink" Target="https://podminky.urs.cz/item/CS_URS_2023_01/766694111" TargetMode="External" /><Relationship Id="rId70" Type="http://schemas.openxmlformats.org/officeDocument/2006/relationships/hyperlink" Target="https://podminky.urs.cz/item/CS_URS_2023_01/998766102" TargetMode="External" /><Relationship Id="rId71" Type="http://schemas.openxmlformats.org/officeDocument/2006/relationships/hyperlink" Target="https://podminky.urs.cz/item/CS_URS_2023_01/767122112" TargetMode="External" /><Relationship Id="rId72" Type="http://schemas.openxmlformats.org/officeDocument/2006/relationships/hyperlink" Target="https://podminky.urs.cz/item/CS_URS_2023_01/767161111" TargetMode="External" /><Relationship Id="rId73" Type="http://schemas.openxmlformats.org/officeDocument/2006/relationships/hyperlink" Target="https://podminky.urs.cz/item/CS_URS_2023_01/998767102" TargetMode="External" /><Relationship Id="rId74" Type="http://schemas.openxmlformats.org/officeDocument/2006/relationships/hyperlink" Target="https://podminky.urs.cz/item/CS_URS_2023_01/783000103" TargetMode="External" /><Relationship Id="rId75" Type="http://schemas.openxmlformats.org/officeDocument/2006/relationships/hyperlink" Target="https://podminky.urs.cz/item/CS_URS_2023_01/783301303" TargetMode="External" /><Relationship Id="rId76" Type="http://schemas.openxmlformats.org/officeDocument/2006/relationships/hyperlink" Target="https://podminky.urs.cz/item/CS_URS_2023_01/783301311" TargetMode="External" /><Relationship Id="rId77" Type="http://schemas.openxmlformats.org/officeDocument/2006/relationships/hyperlink" Target="https://podminky.urs.cz/item/CS_URS_2023_01/783306801" TargetMode="External" /><Relationship Id="rId78" Type="http://schemas.openxmlformats.org/officeDocument/2006/relationships/hyperlink" Target="https://podminky.urs.cz/item/CS_URS_2023_01/783324201" TargetMode="External" /><Relationship Id="rId79" Type="http://schemas.openxmlformats.org/officeDocument/2006/relationships/hyperlink" Target="https://podminky.urs.cz/item/CS_URS_2023_01/783327101" TargetMode="External" /><Relationship Id="rId80" Type="http://schemas.openxmlformats.org/officeDocument/2006/relationships/hyperlink" Target="https://podminky.urs.cz/item/CS_URS_2023_01/784181121" TargetMode="External" /><Relationship Id="rId81" Type="http://schemas.openxmlformats.org/officeDocument/2006/relationships/hyperlink" Target="https://podminky.urs.cz/item/CS_URS_2023_01/784221101" TargetMode="External" /><Relationship Id="rId82" Type="http://schemas.openxmlformats.org/officeDocument/2006/relationships/hyperlink" Target="https://podminky.urs.cz/item/CS_URS_2023_01/030001000" TargetMode="External" /><Relationship Id="rId83" Type="http://schemas.openxmlformats.org/officeDocument/2006/relationships/hyperlink" Target="https://podminky.urs.cz/item/CS_URS_2023_01/090001000" TargetMode="External" /><Relationship Id="rId84" Type="http://schemas.openxmlformats.org/officeDocument/2006/relationships/hyperlink" Target="https://podminky.urs.cz/item/CS_URS_2023_01/092203000" TargetMode="External" /><Relationship Id="rId8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1" TargetMode="External" /><Relationship Id="rId2" Type="http://schemas.openxmlformats.org/officeDocument/2006/relationships/hyperlink" Target="https://podminky.urs.cz/item/CS_URS_2023_01/113107321" TargetMode="External" /><Relationship Id="rId3" Type="http://schemas.openxmlformats.org/officeDocument/2006/relationships/hyperlink" Target="https://podminky.urs.cz/item/CS_URS_2023_01/121112003" TargetMode="External" /><Relationship Id="rId4" Type="http://schemas.openxmlformats.org/officeDocument/2006/relationships/hyperlink" Target="https://podminky.urs.cz/item/CS_URS_2023_01/132254202" TargetMode="External" /><Relationship Id="rId5" Type="http://schemas.openxmlformats.org/officeDocument/2006/relationships/hyperlink" Target="https://podminky.urs.cz/item/CS_URS_2023_01/151101101" TargetMode="External" /><Relationship Id="rId6" Type="http://schemas.openxmlformats.org/officeDocument/2006/relationships/hyperlink" Target="https://podminky.urs.cz/item/CS_URS_2023_01/151101111" TargetMode="External" /><Relationship Id="rId7" Type="http://schemas.openxmlformats.org/officeDocument/2006/relationships/hyperlink" Target="https://podminky.urs.cz/item/CS_URS_2023_01/162251142" TargetMode="External" /><Relationship Id="rId8" Type="http://schemas.openxmlformats.org/officeDocument/2006/relationships/hyperlink" Target="https://podminky.urs.cz/item/CS_URS_2023_01/162351103" TargetMode="External" /><Relationship Id="rId9" Type="http://schemas.openxmlformats.org/officeDocument/2006/relationships/hyperlink" Target="https://podminky.urs.cz/item/CS_URS_2023_01/167111101" TargetMode="External" /><Relationship Id="rId10" Type="http://schemas.openxmlformats.org/officeDocument/2006/relationships/hyperlink" Target="https://podminky.urs.cz/item/CS_URS_2023_01/167151101" TargetMode="External" /><Relationship Id="rId11" Type="http://schemas.openxmlformats.org/officeDocument/2006/relationships/hyperlink" Target="https://podminky.urs.cz/item/CS_URS_2023_01/167151103" TargetMode="External" /><Relationship Id="rId12" Type="http://schemas.openxmlformats.org/officeDocument/2006/relationships/hyperlink" Target="https://podminky.urs.cz/item/CS_URS_2023_01/171201231R" TargetMode="External" /><Relationship Id="rId13" Type="http://schemas.openxmlformats.org/officeDocument/2006/relationships/hyperlink" Target="https://podminky.urs.cz/item/CS_URS_2023_01/171251201" TargetMode="External" /><Relationship Id="rId14" Type="http://schemas.openxmlformats.org/officeDocument/2006/relationships/hyperlink" Target="https://podminky.urs.cz/item/CS_URS_2023_01/174151101" TargetMode="External" /><Relationship Id="rId15" Type="http://schemas.openxmlformats.org/officeDocument/2006/relationships/hyperlink" Target="https://podminky.urs.cz/item/CS_URS_2023_01/175151101" TargetMode="External" /><Relationship Id="rId16" Type="http://schemas.openxmlformats.org/officeDocument/2006/relationships/hyperlink" Target="https://podminky.urs.cz/item/CS_URS_2023_01/181111121" TargetMode="External" /><Relationship Id="rId17" Type="http://schemas.openxmlformats.org/officeDocument/2006/relationships/hyperlink" Target="https://podminky.urs.cz/item/CS_URS_2023_01/181305111" TargetMode="External" /><Relationship Id="rId18" Type="http://schemas.openxmlformats.org/officeDocument/2006/relationships/hyperlink" Target="https://podminky.urs.cz/item/CS_URS_2023_01/181311103" TargetMode="External" /><Relationship Id="rId19" Type="http://schemas.openxmlformats.org/officeDocument/2006/relationships/hyperlink" Target="https://podminky.urs.cz/item/CS_URS_2023_01/181411131" TargetMode="External" /><Relationship Id="rId20" Type="http://schemas.openxmlformats.org/officeDocument/2006/relationships/hyperlink" Target="https://podminky.urs.cz/item/CS_URS_2023_01/451572111" TargetMode="External" /><Relationship Id="rId21" Type="http://schemas.openxmlformats.org/officeDocument/2006/relationships/hyperlink" Target="https://podminky.urs.cz/item/CS_URS_2023_01/871161121" TargetMode="External" /><Relationship Id="rId22" Type="http://schemas.openxmlformats.org/officeDocument/2006/relationships/hyperlink" Target="https://podminky.urs.cz/item/CS_URS_2023_01/899722114" TargetMode="External" /><Relationship Id="rId23" Type="http://schemas.openxmlformats.org/officeDocument/2006/relationships/hyperlink" Target="https://podminky.urs.cz/item/CS_URS_2023_01/891173111" TargetMode="External" /><Relationship Id="rId24" Type="http://schemas.openxmlformats.org/officeDocument/2006/relationships/hyperlink" Target="https://podminky.urs.cz/item/CS_URS_2023_01/892233111" TargetMode="External" /><Relationship Id="rId25" Type="http://schemas.openxmlformats.org/officeDocument/2006/relationships/hyperlink" Target="https://podminky.urs.cz/item/CS_URS_2023_01/892241111" TargetMode="External" /><Relationship Id="rId26" Type="http://schemas.openxmlformats.org/officeDocument/2006/relationships/hyperlink" Target="https://podminky.urs.cz/item/CS_URS_2023_01/892372111" TargetMode="External" /><Relationship Id="rId27" Type="http://schemas.openxmlformats.org/officeDocument/2006/relationships/hyperlink" Target="https://podminky.urs.cz/item/CS_URS_2023_01/998021021" TargetMode="External" /><Relationship Id="rId28" Type="http://schemas.openxmlformats.org/officeDocument/2006/relationships/hyperlink" Target="https://podminky.urs.cz/item/CS_URS_2023_01/013254000" TargetMode="External" /><Relationship Id="rId2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41320163" TargetMode="External" /><Relationship Id="rId2" Type="http://schemas.openxmlformats.org/officeDocument/2006/relationships/hyperlink" Target="https://podminky.urs.cz/item/CS_URS_2023_01/741122642" TargetMode="External" /><Relationship Id="rId3" Type="http://schemas.openxmlformats.org/officeDocument/2006/relationships/hyperlink" Target="https://podminky.urs.cz/item/CS_URS_2023_01/741122641" TargetMode="External" /><Relationship Id="rId4" Type="http://schemas.openxmlformats.org/officeDocument/2006/relationships/hyperlink" Target="https://podminky.urs.cz/item/CS_URS_2023_01/741112111" TargetMode="External" /><Relationship Id="rId5" Type="http://schemas.openxmlformats.org/officeDocument/2006/relationships/hyperlink" Target="https://podminky.urs.cz/item/CS_URS_2023_01/741110003" TargetMode="External" /><Relationship Id="rId6" Type="http://schemas.openxmlformats.org/officeDocument/2006/relationships/hyperlink" Target="https://podminky.urs.cz/item/CS_URS_2023_01/460932111" TargetMode="External" /><Relationship Id="rId7" Type="http://schemas.openxmlformats.org/officeDocument/2006/relationships/hyperlink" Target="https://podminky.urs.cz/item/CS_URS_2023_01/741132146" TargetMode="External" /><Relationship Id="rId8" Type="http://schemas.openxmlformats.org/officeDocument/2006/relationships/hyperlink" Target="https://podminky.urs.cz/item/CS_URS_2023_01/741132103" TargetMode="External" /><Relationship Id="rId9" Type="http://schemas.openxmlformats.org/officeDocument/2006/relationships/hyperlink" Target="https://podminky.urs.cz/item/CS_URS_2023_01/741810001" TargetMode="External" /><Relationship Id="rId10" Type="http://schemas.openxmlformats.org/officeDocument/2006/relationships/hyperlink" Target="https://podminky.urs.cz/item/CS_URS_2023_01/741122231" TargetMode="External" /><Relationship Id="rId11" Type="http://schemas.openxmlformats.org/officeDocument/2006/relationships/hyperlink" Target="https://podminky.urs.cz/item/CS_URS_2023_01/742121001" TargetMode="External" /><Relationship Id="rId12" Type="http://schemas.openxmlformats.org/officeDocument/2006/relationships/hyperlink" Target="https://podminky.urs.cz/item/CS_URS_2023_01/742310002" TargetMode="External" /><Relationship Id="rId13" Type="http://schemas.openxmlformats.org/officeDocument/2006/relationships/hyperlink" Target="https://podminky.urs.cz/item/CS_URS_2023_01/742310006" TargetMode="External" /><Relationship Id="rId14" Type="http://schemas.openxmlformats.org/officeDocument/2006/relationships/hyperlink" Target="https://podminky.urs.cz/item/CS_URS_2023_01/011464000" TargetMode="External" /><Relationship Id="rId15" Type="http://schemas.openxmlformats.org/officeDocument/2006/relationships/hyperlink" Target="https://podminky.urs.cz/item/CS_URS_2023_01/013254000" TargetMode="External" /><Relationship Id="rId16" Type="http://schemas.openxmlformats.org/officeDocument/2006/relationships/hyperlink" Target="https://podminky.urs.cz/item/CS_URS_2023_01/030001000" TargetMode="External" /><Relationship Id="rId17" Type="http://schemas.openxmlformats.org/officeDocument/2006/relationships/hyperlink" Target="https://podminky.urs.cz/item/CS_URS_2023_01/044002000" TargetMode="External" /><Relationship Id="rId18" Type="http://schemas.openxmlformats.org/officeDocument/2006/relationships/hyperlink" Target="https://podminky.urs.cz/item/CS_URS_2023_01/065002000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BH2022035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Realizace výtahu a bezbariérového přístupu do školy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Stříbro, Revoluční 1431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17. 4. 2023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ZŠ Stříbro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Tomáš Kostohryz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Bohuslava Hudová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'001 - Stavební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'001 - Stavební práce'!P100</f>
        <v>0</v>
      </c>
      <c r="AV55" s="121">
        <f>'001 - Stavební práce'!J33</f>
        <v>0</v>
      </c>
      <c r="AW55" s="121">
        <f>'001 - Stavební práce'!J34</f>
        <v>0</v>
      </c>
      <c r="AX55" s="121">
        <f>'001 - Stavební práce'!J35</f>
        <v>0</v>
      </c>
      <c r="AY55" s="121">
        <f>'001 - Stavební práce'!J36</f>
        <v>0</v>
      </c>
      <c r="AZ55" s="121">
        <f>'001 - Stavební práce'!F33</f>
        <v>0</v>
      </c>
      <c r="BA55" s="121">
        <f>'001 - Stavební práce'!F34</f>
        <v>0</v>
      </c>
      <c r="BB55" s="121">
        <f>'001 - Stavební práce'!F35</f>
        <v>0</v>
      </c>
      <c r="BC55" s="121">
        <f>'001 - Stavební práce'!F36</f>
        <v>0</v>
      </c>
      <c r="BD55" s="123">
        <f>'001 - Stavební práce'!F37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'002 - Vodovod'!J30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'002 - Vodovod'!P87</f>
        <v>0</v>
      </c>
      <c r="AV56" s="121">
        <f>'002 - Vodovod'!J33</f>
        <v>0</v>
      </c>
      <c r="AW56" s="121">
        <f>'002 - Vodovod'!J34</f>
        <v>0</v>
      </c>
      <c r="AX56" s="121">
        <f>'002 - Vodovod'!J35</f>
        <v>0</v>
      </c>
      <c r="AY56" s="121">
        <f>'002 - Vodovod'!J36</f>
        <v>0</v>
      </c>
      <c r="AZ56" s="121">
        <f>'002 - Vodovod'!F33</f>
        <v>0</v>
      </c>
      <c r="BA56" s="121">
        <f>'002 - Vodovod'!F34</f>
        <v>0</v>
      </c>
      <c r="BB56" s="121">
        <f>'002 - Vodovod'!F35</f>
        <v>0</v>
      </c>
      <c r="BC56" s="121">
        <f>'002 - Vodovod'!F36</f>
        <v>0</v>
      </c>
      <c r="BD56" s="123">
        <f>'002 - Vodovod'!F37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'003 - Elektroinstalace'!J30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5">
        <v>0</v>
      </c>
      <c r="AT57" s="126">
        <f>ROUND(SUM(AV57:AW57),2)</f>
        <v>0</v>
      </c>
      <c r="AU57" s="127">
        <f>'003 - Elektroinstalace'!P92</f>
        <v>0</v>
      </c>
      <c r="AV57" s="126">
        <f>'003 - Elektroinstalace'!J33</f>
        <v>0</v>
      </c>
      <c r="AW57" s="126">
        <f>'003 - Elektroinstalace'!J34</f>
        <v>0</v>
      </c>
      <c r="AX57" s="126">
        <f>'003 - Elektroinstalace'!J35</f>
        <v>0</v>
      </c>
      <c r="AY57" s="126">
        <f>'003 - Elektroinstalace'!J36</f>
        <v>0</v>
      </c>
      <c r="AZ57" s="126">
        <f>'003 - Elektroinstalace'!F33</f>
        <v>0</v>
      </c>
      <c r="BA57" s="126">
        <f>'003 - Elektroinstalace'!F34</f>
        <v>0</v>
      </c>
      <c r="BB57" s="126">
        <f>'003 - Elektroinstalace'!F35</f>
        <v>0</v>
      </c>
      <c r="BC57" s="126">
        <f>'003 - Elektroinstalace'!F36</f>
        <v>0</v>
      </c>
      <c r="BD57" s="128">
        <f>'003 - Elektroinstalace'!F37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WaMJYXQasXNR8IVDEC6Tz5vncP+z8r3mc+8KzMCBLlfxbZGCSRpIF+qZrEjR+ZE/pQ55XRPcy+ZTFnzlUTPt6w==" hashValue="5UMTxrWFr0oURJ0ib9MX44uhoIbvGEXHR4u3r7ZQOtLdZ/Zg7W7uLgMDBja0ibHkdc7k0ZkhqwqJC+d6TZ/Ps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1 - Stavební práce'!C2" display="/"/>
    <hyperlink ref="A56" location="'002 - Vodovod'!C2" display="/"/>
    <hyperlink ref="A57" location="'003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výtahu a bezbariérového přístupu do školy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17. 4. 2023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ROUND(J100,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ROUND((SUM(BE100:BE429)),  2)</f>
        <v>0</v>
      </c>
      <c r="G33" s="39"/>
      <c r="H33" s="39"/>
      <c r="I33" s="149">
        <v>0.20999999999999999</v>
      </c>
      <c r="J33" s="148">
        <f>ROUND(((SUM(BE100:BE429))*I33),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ROUND((SUM(BF100:BF429)),  2)</f>
        <v>0</v>
      </c>
      <c r="G34" s="39"/>
      <c r="H34" s="39"/>
      <c r="I34" s="149">
        <v>0.14999999999999999</v>
      </c>
      <c r="J34" s="148">
        <f>ROUND(((SUM(BF100:BF429))*I34),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ROUND((SUM(BG100:BG429)),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ROUND((SUM(BH100:BH429)),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ROUND((SUM(BI100:BI429)),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výtahu a bezbariérového přístupu do školy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001 - Stavební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Stříbro, Revoluční 1431</v>
      </c>
      <c r="G52" s="41"/>
      <c r="H52" s="41"/>
      <c r="I52" s="33" t="s">
        <v>23</v>
      </c>
      <c r="J52" s="73" t="str">
        <f>IF(J12="","",J12)</f>
        <v>17. 4. 2023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ZŠ Stříbro</v>
      </c>
      <c r="G54" s="41"/>
      <c r="H54" s="41"/>
      <c r="I54" s="33" t="s">
        <v>31</v>
      </c>
      <c r="J54" s="37" t="str">
        <f>E21</f>
        <v>Ing. Tomáš Kostohryz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Bohuslava Hudová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J100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J101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J102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J156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J172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100</v>
      </c>
      <c r="E64" s="175"/>
      <c r="F64" s="175"/>
      <c r="G64" s="175"/>
      <c r="H64" s="175"/>
      <c r="I64" s="175"/>
      <c r="J64" s="176">
        <f>J211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J224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J244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103</v>
      </c>
      <c r="E67" s="175"/>
      <c r="F67" s="175"/>
      <c r="G67" s="175"/>
      <c r="H67" s="175"/>
      <c r="I67" s="175"/>
      <c r="J67" s="176">
        <f>J272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104</v>
      </c>
      <c r="E68" s="175"/>
      <c r="F68" s="175"/>
      <c r="G68" s="175"/>
      <c r="H68" s="175"/>
      <c r="I68" s="175"/>
      <c r="J68" s="176">
        <f>J299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105</v>
      </c>
      <c r="E69" s="175"/>
      <c r="F69" s="175"/>
      <c r="G69" s="175"/>
      <c r="H69" s="175"/>
      <c r="I69" s="175"/>
      <c r="J69" s="176">
        <f>J309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106</v>
      </c>
      <c r="E70" s="169"/>
      <c r="F70" s="169"/>
      <c r="G70" s="169"/>
      <c r="H70" s="169"/>
      <c r="I70" s="169"/>
      <c r="J70" s="170">
        <f>J312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2"/>
      <c r="C71" s="173"/>
      <c r="D71" s="174" t="s">
        <v>107</v>
      </c>
      <c r="E71" s="175"/>
      <c r="F71" s="175"/>
      <c r="G71" s="175"/>
      <c r="H71" s="175"/>
      <c r="I71" s="175"/>
      <c r="J71" s="176">
        <f>J313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108</v>
      </c>
      <c r="E72" s="175"/>
      <c r="F72" s="175"/>
      <c r="G72" s="175"/>
      <c r="H72" s="175"/>
      <c r="I72" s="175"/>
      <c r="J72" s="176">
        <f>J328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109</v>
      </c>
      <c r="E73" s="175"/>
      <c r="F73" s="175"/>
      <c r="G73" s="175"/>
      <c r="H73" s="175"/>
      <c r="I73" s="175"/>
      <c r="J73" s="176">
        <f>J336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110</v>
      </c>
      <c r="E74" s="175"/>
      <c r="F74" s="175"/>
      <c r="G74" s="175"/>
      <c r="H74" s="175"/>
      <c r="I74" s="175"/>
      <c r="J74" s="176">
        <f>J353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111</v>
      </c>
      <c r="E75" s="175"/>
      <c r="F75" s="175"/>
      <c r="G75" s="175"/>
      <c r="H75" s="175"/>
      <c r="I75" s="175"/>
      <c r="J75" s="176">
        <f>J369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112</v>
      </c>
      <c r="E76" s="175"/>
      <c r="F76" s="175"/>
      <c r="G76" s="175"/>
      <c r="H76" s="175"/>
      <c r="I76" s="175"/>
      <c r="J76" s="176">
        <f>J380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113</v>
      </c>
      <c r="E77" s="175"/>
      <c r="F77" s="175"/>
      <c r="G77" s="175"/>
      <c r="H77" s="175"/>
      <c r="I77" s="175"/>
      <c r="J77" s="176">
        <f>J402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66"/>
      <c r="C78" s="167"/>
      <c r="D78" s="168" t="s">
        <v>114</v>
      </c>
      <c r="E78" s="169"/>
      <c r="F78" s="169"/>
      <c r="G78" s="169"/>
      <c r="H78" s="169"/>
      <c r="I78" s="169"/>
      <c r="J78" s="170">
        <f>J421</f>
        <v>0</v>
      </c>
      <c r="K78" s="167"/>
      <c r="L78" s="17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72"/>
      <c r="C79" s="173"/>
      <c r="D79" s="174" t="s">
        <v>115</v>
      </c>
      <c r="E79" s="175"/>
      <c r="F79" s="175"/>
      <c r="G79" s="175"/>
      <c r="H79" s="175"/>
      <c r="I79" s="175"/>
      <c r="J79" s="176">
        <f>J422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116</v>
      </c>
      <c r="E80" s="175"/>
      <c r="F80" s="175"/>
      <c r="G80" s="175"/>
      <c r="H80" s="175"/>
      <c r="I80" s="175"/>
      <c r="J80" s="176">
        <f>J425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60"/>
      <c r="C82" s="61"/>
      <c r="D82" s="61"/>
      <c r="E82" s="61"/>
      <c r="F82" s="61"/>
      <c r="G82" s="61"/>
      <c r="H82" s="61"/>
      <c r="I82" s="61"/>
      <c r="J82" s="61"/>
      <c r="K82" s="6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6" s="2" customFormat="1" ht="6.96" customHeight="1">
      <c r="A86" s="39"/>
      <c r="B86" s="62"/>
      <c r="C86" s="63"/>
      <c r="D86" s="63"/>
      <c r="E86" s="63"/>
      <c r="F86" s="63"/>
      <c r="G86" s="63"/>
      <c r="H86" s="63"/>
      <c r="I86" s="63"/>
      <c r="J86" s="63"/>
      <c r="K86" s="63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4.96" customHeight="1">
      <c r="A87" s="39"/>
      <c r="B87" s="40"/>
      <c r="C87" s="24" t="s">
        <v>117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16</v>
      </c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161" t="str">
        <f>E7</f>
        <v>Realizace výtahu a bezbariérového přístupu do školy</v>
      </c>
      <c r="F90" s="33"/>
      <c r="G90" s="33"/>
      <c r="H90" s="33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90</v>
      </c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70" t="str">
        <f>E9</f>
        <v>001 - Stavební práce</v>
      </c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21</v>
      </c>
      <c r="D94" s="41"/>
      <c r="E94" s="41"/>
      <c r="F94" s="28" t="str">
        <f>F12</f>
        <v>Stříbro, Revoluční 1431</v>
      </c>
      <c r="G94" s="41"/>
      <c r="H94" s="41"/>
      <c r="I94" s="33" t="s">
        <v>23</v>
      </c>
      <c r="J94" s="73" t="str">
        <f>IF(J12="","",J12)</f>
        <v>17. 4. 2023</v>
      </c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25</v>
      </c>
      <c r="D96" s="41"/>
      <c r="E96" s="41"/>
      <c r="F96" s="28" t="str">
        <f>E15</f>
        <v>ZŠ Stříbro</v>
      </c>
      <c r="G96" s="41"/>
      <c r="H96" s="41"/>
      <c r="I96" s="33" t="s">
        <v>31</v>
      </c>
      <c r="J96" s="37" t="str">
        <f>E21</f>
        <v>Ing. Tomáš Kostohryz</v>
      </c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29</v>
      </c>
      <c r="D97" s="41"/>
      <c r="E97" s="41"/>
      <c r="F97" s="28" t="str">
        <f>IF(E18="","",E18)</f>
        <v>Vyplň údaj</v>
      </c>
      <c r="G97" s="41"/>
      <c r="H97" s="41"/>
      <c r="I97" s="33" t="s">
        <v>34</v>
      </c>
      <c r="J97" s="37" t="str">
        <f>E24</f>
        <v>Bohuslava Hudová</v>
      </c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0.32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1" customFormat="1" ht="29.28" customHeight="1">
      <c r="A99" s="178"/>
      <c r="B99" s="179"/>
      <c r="C99" s="180" t="s">
        <v>118</v>
      </c>
      <c r="D99" s="181" t="s">
        <v>57</v>
      </c>
      <c r="E99" s="181" t="s">
        <v>53</v>
      </c>
      <c r="F99" s="181" t="s">
        <v>54</v>
      </c>
      <c r="G99" s="181" t="s">
        <v>119</v>
      </c>
      <c r="H99" s="181" t="s">
        <v>120</v>
      </c>
      <c r="I99" s="181" t="s">
        <v>121</v>
      </c>
      <c r="J99" s="181" t="s">
        <v>94</v>
      </c>
      <c r="K99" s="182" t="s">
        <v>122</v>
      </c>
      <c r="L99" s="183"/>
      <c r="M99" s="93" t="s">
        <v>19</v>
      </c>
      <c r="N99" s="94" t="s">
        <v>42</v>
      </c>
      <c r="O99" s="94" t="s">
        <v>123</v>
      </c>
      <c r="P99" s="94" t="s">
        <v>124</v>
      </c>
      <c r="Q99" s="94" t="s">
        <v>125</v>
      </c>
      <c r="R99" s="94" t="s">
        <v>126</v>
      </c>
      <c r="S99" s="94" t="s">
        <v>127</v>
      </c>
      <c r="T99" s="95" t="s">
        <v>128</v>
      </c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</row>
    <row r="100" s="2" customFormat="1" ht="22.8" customHeight="1">
      <c r="A100" s="39"/>
      <c r="B100" s="40"/>
      <c r="C100" s="100" t="s">
        <v>129</v>
      </c>
      <c r="D100" s="41"/>
      <c r="E100" s="41"/>
      <c r="F100" s="41"/>
      <c r="G100" s="41"/>
      <c r="H100" s="41"/>
      <c r="I100" s="41"/>
      <c r="J100" s="184">
        <f>BK100</f>
        <v>0</v>
      </c>
      <c r="K100" s="41"/>
      <c r="L100" s="45"/>
      <c r="M100" s="96"/>
      <c r="N100" s="185"/>
      <c r="O100" s="97"/>
      <c r="P100" s="186">
        <f>P101+P312+P421</f>
        <v>0</v>
      </c>
      <c r="Q100" s="97"/>
      <c r="R100" s="186">
        <f>R101+R312+R421</f>
        <v>29.905380390000005</v>
      </c>
      <c r="S100" s="97"/>
      <c r="T100" s="187">
        <f>T101+T312+T421</f>
        <v>21.108051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71</v>
      </c>
      <c r="AU100" s="18" t="s">
        <v>95</v>
      </c>
      <c r="BK100" s="188">
        <f>BK101+BK312+BK421</f>
        <v>0</v>
      </c>
    </row>
    <row r="101" s="12" customFormat="1" ht="25.92" customHeight="1">
      <c r="A101" s="12"/>
      <c r="B101" s="189"/>
      <c r="C101" s="190"/>
      <c r="D101" s="191" t="s">
        <v>71</v>
      </c>
      <c r="E101" s="192" t="s">
        <v>130</v>
      </c>
      <c r="F101" s="192" t="s">
        <v>131</v>
      </c>
      <c r="G101" s="190"/>
      <c r="H101" s="190"/>
      <c r="I101" s="193"/>
      <c r="J101" s="194">
        <f>BK101</f>
        <v>0</v>
      </c>
      <c r="K101" s="190"/>
      <c r="L101" s="195"/>
      <c r="M101" s="196"/>
      <c r="N101" s="197"/>
      <c r="O101" s="197"/>
      <c r="P101" s="198">
        <f>P102+P156+P172+P211+P224+P244+P272+P299+P309</f>
        <v>0</v>
      </c>
      <c r="Q101" s="197"/>
      <c r="R101" s="198">
        <f>R102+R156+R172+R211+R224+R244+R272+R299+R309</f>
        <v>29.294518360000005</v>
      </c>
      <c r="S101" s="197"/>
      <c r="T101" s="199">
        <f>T102+T156+T172+T211+T224+T244+T272+T299+T309</f>
        <v>21.108051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80</v>
      </c>
      <c r="AT101" s="201" t="s">
        <v>71</v>
      </c>
      <c r="AU101" s="201" t="s">
        <v>72</v>
      </c>
      <c r="AY101" s="200" t="s">
        <v>132</v>
      </c>
      <c r="BK101" s="202">
        <f>BK102+BK156+BK172+BK211+BK224+BK244+BK272+BK299+BK309</f>
        <v>0</v>
      </c>
    </row>
    <row r="102" s="12" customFormat="1" ht="22.8" customHeight="1">
      <c r="A102" s="12"/>
      <c r="B102" s="189"/>
      <c r="C102" s="190"/>
      <c r="D102" s="191" t="s">
        <v>71</v>
      </c>
      <c r="E102" s="203" t="s">
        <v>80</v>
      </c>
      <c r="F102" s="203" t="s">
        <v>133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SUM(P103:P155)</f>
        <v>0</v>
      </c>
      <c r="Q102" s="197"/>
      <c r="R102" s="198">
        <f>SUM(R103:R155)</f>
        <v>0.053229199999999997</v>
      </c>
      <c r="S102" s="197"/>
      <c r="T102" s="199">
        <f>SUM(T103:T155)</f>
        <v>16.795849999999998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80</v>
      </c>
      <c r="AT102" s="201" t="s">
        <v>71</v>
      </c>
      <c r="AU102" s="201" t="s">
        <v>80</v>
      </c>
      <c r="AY102" s="200" t="s">
        <v>132</v>
      </c>
      <c r="BK102" s="202">
        <f>SUM(BK103:BK155)</f>
        <v>0</v>
      </c>
    </row>
    <row r="103" s="2" customFormat="1" ht="76.35" customHeight="1">
      <c r="A103" s="39"/>
      <c r="B103" s="40"/>
      <c r="C103" s="205" t="s">
        <v>80</v>
      </c>
      <c r="D103" s="205" t="s">
        <v>134</v>
      </c>
      <c r="E103" s="206" t="s">
        <v>135</v>
      </c>
      <c r="F103" s="207" t="s">
        <v>136</v>
      </c>
      <c r="G103" s="208" t="s">
        <v>137</v>
      </c>
      <c r="H103" s="209">
        <v>12.810000000000001</v>
      </c>
      <c r="I103" s="210"/>
      <c r="J103" s="211">
        <f>ROUND(I103*H103,2)</f>
        <v>0</v>
      </c>
      <c r="K103" s="207" t="s">
        <v>138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0.255</v>
      </c>
      <c r="T103" s="215">
        <f>S103*H103</f>
        <v>3.2665500000000001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139</v>
      </c>
      <c r="AT103" s="216" t="s">
        <v>134</v>
      </c>
      <c r="AU103" s="216" t="s">
        <v>82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139</v>
      </c>
      <c r="BM103" s="216" t="s">
        <v>140</v>
      </c>
    </row>
    <row r="104" s="2" customFormat="1">
      <c r="A104" s="39"/>
      <c r="B104" s="40"/>
      <c r="C104" s="41"/>
      <c r="D104" s="218" t="s">
        <v>141</v>
      </c>
      <c r="E104" s="41"/>
      <c r="F104" s="219" t="s">
        <v>142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141</v>
      </c>
      <c r="AU104" s="18" t="s">
        <v>82</v>
      </c>
    </row>
    <row r="105" s="13" customFormat="1">
      <c r="A105" s="13"/>
      <c r="B105" s="223"/>
      <c r="C105" s="224"/>
      <c r="D105" s="225" t="s">
        <v>143</v>
      </c>
      <c r="E105" s="226" t="s">
        <v>19</v>
      </c>
      <c r="F105" s="227" t="s">
        <v>144</v>
      </c>
      <c r="G105" s="224"/>
      <c r="H105" s="228">
        <v>12.810000000000001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143</v>
      </c>
      <c r="AU105" s="234" t="s">
        <v>82</v>
      </c>
      <c r="AV105" s="13" t="s">
        <v>82</v>
      </c>
      <c r="AW105" s="13" t="s">
        <v>33</v>
      </c>
      <c r="AX105" s="13" t="s">
        <v>80</v>
      </c>
      <c r="AY105" s="234" t="s">
        <v>132</v>
      </c>
    </row>
    <row r="106" s="2" customFormat="1" ht="62.7" customHeight="1">
      <c r="A106" s="39"/>
      <c r="B106" s="40"/>
      <c r="C106" s="205" t="s">
        <v>82</v>
      </c>
      <c r="D106" s="205" t="s">
        <v>134</v>
      </c>
      <c r="E106" s="206" t="s">
        <v>145</v>
      </c>
      <c r="F106" s="207" t="s">
        <v>146</v>
      </c>
      <c r="G106" s="208" t="s">
        <v>137</v>
      </c>
      <c r="H106" s="209">
        <v>43.659999999999997</v>
      </c>
      <c r="I106" s="210"/>
      <c r="J106" s="211">
        <f>ROUND(I106*H106,2)</f>
        <v>0</v>
      </c>
      <c r="K106" s="207" t="s">
        <v>138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0.26000000000000001</v>
      </c>
      <c r="T106" s="215">
        <f>S106*H106</f>
        <v>11.3516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139</v>
      </c>
      <c r="AT106" s="216" t="s">
        <v>134</v>
      </c>
      <c r="AU106" s="216" t="s">
        <v>82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139</v>
      </c>
      <c r="BM106" s="216" t="s">
        <v>147</v>
      </c>
    </row>
    <row r="107" s="2" customFormat="1">
      <c r="A107" s="39"/>
      <c r="B107" s="40"/>
      <c r="C107" s="41"/>
      <c r="D107" s="218" t="s">
        <v>141</v>
      </c>
      <c r="E107" s="41"/>
      <c r="F107" s="219" t="s">
        <v>148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141</v>
      </c>
      <c r="AU107" s="18" t="s">
        <v>82</v>
      </c>
    </row>
    <row r="108" s="14" customFormat="1">
      <c r="A108" s="14"/>
      <c r="B108" s="235"/>
      <c r="C108" s="236"/>
      <c r="D108" s="225" t="s">
        <v>143</v>
      </c>
      <c r="E108" s="237" t="s">
        <v>19</v>
      </c>
      <c r="F108" s="238" t="s">
        <v>149</v>
      </c>
      <c r="G108" s="236"/>
      <c r="H108" s="237" t="s">
        <v>19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143</v>
      </c>
      <c r="AU108" s="244" t="s">
        <v>82</v>
      </c>
      <c r="AV108" s="14" t="s">
        <v>80</v>
      </c>
      <c r="AW108" s="14" t="s">
        <v>33</v>
      </c>
      <c r="AX108" s="14" t="s">
        <v>72</v>
      </c>
      <c r="AY108" s="244" t="s">
        <v>132</v>
      </c>
    </row>
    <row r="109" s="13" customFormat="1">
      <c r="A109" s="13"/>
      <c r="B109" s="223"/>
      <c r="C109" s="224"/>
      <c r="D109" s="225" t="s">
        <v>143</v>
      </c>
      <c r="E109" s="226" t="s">
        <v>19</v>
      </c>
      <c r="F109" s="227" t="s">
        <v>150</v>
      </c>
      <c r="G109" s="224"/>
      <c r="H109" s="228">
        <v>36.859999999999999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143</v>
      </c>
      <c r="AU109" s="234" t="s">
        <v>82</v>
      </c>
      <c r="AV109" s="13" t="s">
        <v>82</v>
      </c>
      <c r="AW109" s="13" t="s">
        <v>33</v>
      </c>
      <c r="AX109" s="13" t="s">
        <v>72</v>
      </c>
      <c r="AY109" s="234" t="s">
        <v>132</v>
      </c>
    </row>
    <row r="110" s="13" customFormat="1">
      <c r="A110" s="13"/>
      <c r="B110" s="223"/>
      <c r="C110" s="224"/>
      <c r="D110" s="225" t="s">
        <v>143</v>
      </c>
      <c r="E110" s="226" t="s">
        <v>19</v>
      </c>
      <c r="F110" s="227" t="s">
        <v>151</v>
      </c>
      <c r="G110" s="224"/>
      <c r="H110" s="228">
        <v>6.7999999999999998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143</v>
      </c>
      <c r="AU110" s="234" t="s">
        <v>82</v>
      </c>
      <c r="AV110" s="13" t="s">
        <v>82</v>
      </c>
      <c r="AW110" s="13" t="s">
        <v>33</v>
      </c>
      <c r="AX110" s="13" t="s">
        <v>72</v>
      </c>
      <c r="AY110" s="234" t="s">
        <v>132</v>
      </c>
    </row>
    <row r="111" s="15" customFormat="1">
      <c r="A111" s="15"/>
      <c r="B111" s="245"/>
      <c r="C111" s="246"/>
      <c r="D111" s="225" t="s">
        <v>143</v>
      </c>
      <c r="E111" s="247" t="s">
        <v>19</v>
      </c>
      <c r="F111" s="248" t="s">
        <v>152</v>
      </c>
      <c r="G111" s="246"/>
      <c r="H111" s="249">
        <v>43.659999999999997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5" t="s">
        <v>143</v>
      </c>
      <c r="AU111" s="255" t="s">
        <v>82</v>
      </c>
      <c r="AV111" s="15" t="s">
        <v>139</v>
      </c>
      <c r="AW111" s="15" t="s">
        <v>33</v>
      </c>
      <c r="AX111" s="15" t="s">
        <v>80</v>
      </c>
      <c r="AY111" s="255" t="s">
        <v>132</v>
      </c>
    </row>
    <row r="112" s="2" customFormat="1" ht="62.7" customHeight="1">
      <c r="A112" s="39"/>
      <c r="B112" s="40"/>
      <c r="C112" s="205" t="s">
        <v>153</v>
      </c>
      <c r="D112" s="205" t="s">
        <v>134</v>
      </c>
      <c r="E112" s="206" t="s">
        <v>154</v>
      </c>
      <c r="F112" s="207" t="s">
        <v>155</v>
      </c>
      <c r="G112" s="208" t="s">
        <v>137</v>
      </c>
      <c r="H112" s="209">
        <v>12.810000000000001</v>
      </c>
      <c r="I112" s="210"/>
      <c r="J112" s="211">
        <f>ROUND(I112*H112,2)</f>
        <v>0</v>
      </c>
      <c r="K112" s="207" t="s">
        <v>138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0.17000000000000001</v>
      </c>
      <c r="T112" s="215">
        <f>S112*H112</f>
        <v>2.1777000000000002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139</v>
      </c>
      <c r="AT112" s="216" t="s">
        <v>134</v>
      </c>
      <c r="AU112" s="216" t="s">
        <v>82</v>
      </c>
      <c r="AY112" s="18" t="s">
        <v>132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139</v>
      </c>
      <c r="BM112" s="216" t="s">
        <v>156</v>
      </c>
    </row>
    <row r="113" s="2" customFormat="1">
      <c r="A113" s="39"/>
      <c r="B113" s="40"/>
      <c r="C113" s="41"/>
      <c r="D113" s="218" t="s">
        <v>141</v>
      </c>
      <c r="E113" s="41"/>
      <c r="F113" s="219" t="s">
        <v>157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141</v>
      </c>
      <c r="AU113" s="18" t="s">
        <v>82</v>
      </c>
    </row>
    <row r="114" s="2" customFormat="1" ht="37.8" customHeight="1">
      <c r="A114" s="39"/>
      <c r="B114" s="40"/>
      <c r="C114" s="205" t="s">
        <v>139</v>
      </c>
      <c r="D114" s="205" t="s">
        <v>134</v>
      </c>
      <c r="E114" s="206" t="s">
        <v>158</v>
      </c>
      <c r="F114" s="207" t="s">
        <v>159</v>
      </c>
      <c r="G114" s="208" t="s">
        <v>137</v>
      </c>
      <c r="H114" s="209">
        <v>43.659999999999997</v>
      </c>
      <c r="I114" s="210"/>
      <c r="J114" s="211">
        <f>ROUND(I114*H114,2)</f>
        <v>0</v>
      </c>
      <c r="K114" s="207" t="s">
        <v>138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139</v>
      </c>
      <c r="AT114" s="216" t="s">
        <v>134</v>
      </c>
      <c r="AU114" s="216" t="s">
        <v>82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139</v>
      </c>
      <c r="BM114" s="216" t="s">
        <v>160</v>
      </c>
    </row>
    <row r="115" s="2" customFormat="1">
      <c r="A115" s="39"/>
      <c r="B115" s="40"/>
      <c r="C115" s="41"/>
      <c r="D115" s="218" t="s">
        <v>141</v>
      </c>
      <c r="E115" s="41"/>
      <c r="F115" s="219" t="s">
        <v>161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141</v>
      </c>
      <c r="AU115" s="18" t="s">
        <v>82</v>
      </c>
    </row>
    <row r="116" s="14" customFormat="1">
      <c r="A116" s="14"/>
      <c r="B116" s="235"/>
      <c r="C116" s="236"/>
      <c r="D116" s="225" t="s">
        <v>143</v>
      </c>
      <c r="E116" s="237" t="s">
        <v>19</v>
      </c>
      <c r="F116" s="238" t="s">
        <v>149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143</v>
      </c>
      <c r="AU116" s="244" t="s">
        <v>82</v>
      </c>
      <c r="AV116" s="14" t="s">
        <v>80</v>
      </c>
      <c r="AW116" s="14" t="s">
        <v>33</v>
      </c>
      <c r="AX116" s="14" t="s">
        <v>72</v>
      </c>
      <c r="AY116" s="244" t="s">
        <v>132</v>
      </c>
    </row>
    <row r="117" s="13" customFormat="1">
      <c r="A117" s="13"/>
      <c r="B117" s="223"/>
      <c r="C117" s="224"/>
      <c r="D117" s="225" t="s">
        <v>143</v>
      </c>
      <c r="E117" s="226" t="s">
        <v>19</v>
      </c>
      <c r="F117" s="227" t="s">
        <v>150</v>
      </c>
      <c r="G117" s="224"/>
      <c r="H117" s="228">
        <v>36.859999999999999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143</v>
      </c>
      <c r="AU117" s="234" t="s">
        <v>82</v>
      </c>
      <c r="AV117" s="13" t="s">
        <v>82</v>
      </c>
      <c r="AW117" s="13" t="s">
        <v>33</v>
      </c>
      <c r="AX117" s="13" t="s">
        <v>72</v>
      </c>
      <c r="AY117" s="234" t="s">
        <v>132</v>
      </c>
    </row>
    <row r="118" s="13" customFormat="1">
      <c r="A118" s="13"/>
      <c r="B118" s="223"/>
      <c r="C118" s="224"/>
      <c r="D118" s="225" t="s">
        <v>143</v>
      </c>
      <c r="E118" s="226" t="s">
        <v>19</v>
      </c>
      <c r="F118" s="227" t="s">
        <v>151</v>
      </c>
      <c r="G118" s="224"/>
      <c r="H118" s="228">
        <v>6.7999999999999998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143</v>
      </c>
      <c r="AU118" s="234" t="s">
        <v>82</v>
      </c>
      <c r="AV118" s="13" t="s">
        <v>82</v>
      </c>
      <c r="AW118" s="13" t="s">
        <v>33</v>
      </c>
      <c r="AX118" s="13" t="s">
        <v>72</v>
      </c>
      <c r="AY118" s="234" t="s">
        <v>132</v>
      </c>
    </row>
    <row r="119" s="15" customFormat="1">
      <c r="A119" s="15"/>
      <c r="B119" s="245"/>
      <c r="C119" s="246"/>
      <c r="D119" s="225" t="s">
        <v>143</v>
      </c>
      <c r="E119" s="247" t="s">
        <v>19</v>
      </c>
      <c r="F119" s="248" t="s">
        <v>152</v>
      </c>
      <c r="G119" s="246"/>
      <c r="H119" s="249">
        <v>43.659999999999997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143</v>
      </c>
      <c r="AU119" s="255" t="s">
        <v>82</v>
      </c>
      <c r="AV119" s="15" t="s">
        <v>139</v>
      </c>
      <c r="AW119" s="15" t="s">
        <v>33</v>
      </c>
      <c r="AX119" s="15" t="s">
        <v>80</v>
      </c>
      <c r="AY119" s="255" t="s">
        <v>132</v>
      </c>
    </row>
    <row r="120" s="2" customFormat="1" ht="37.8" customHeight="1">
      <c r="A120" s="39"/>
      <c r="B120" s="40"/>
      <c r="C120" s="205" t="s">
        <v>162</v>
      </c>
      <c r="D120" s="205" t="s">
        <v>134</v>
      </c>
      <c r="E120" s="206" t="s">
        <v>163</v>
      </c>
      <c r="F120" s="207" t="s">
        <v>164</v>
      </c>
      <c r="G120" s="208" t="s">
        <v>165</v>
      </c>
      <c r="H120" s="209">
        <v>5.7000000000000002</v>
      </c>
      <c r="I120" s="210"/>
      <c r="J120" s="211">
        <f>ROUND(I120*H120,2)</f>
        <v>0</v>
      </c>
      <c r="K120" s="207" t="s">
        <v>138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0.00013999999999999999</v>
      </c>
      <c r="R120" s="214">
        <f>Q120*H120</f>
        <v>0.00079799999999999999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139</v>
      </c>
      <c r="AT120" s="216" t="s">
        <v>134</v>
      </c>
      <c r="AU120" s="216" t="s">
        <v>82</v>
      </c>
      <c r="AY120" s="18" t="s">
        <v>132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139</v>
      </c>
      <c r="BM120" s="216" t="s">
        <v>166</v>
      </c>
    </row>
    <row r="121" s="2" customFormat="1">
      <c r="A121" s="39"/>
      <c r="B121" s="40"/>
      <c r="C121" s="41"/>
      <c r="D121" s="218" t="s">
        <v>141</v>
      </c>
      <c r="E121" s="41"/>
      <c r="F121" s="219" t="s">
        <v>167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141</v>
      </c>
      <c r="AU121" s="18" t="s">
        <v>82</v>
      </c>
    </row>
    <row r="122" s="13" customFormat="1">
      <c r="A122" s="13"/>
      <c r="B122" s="223"/>
      <c r="C122" s="224"/>
      <c r="D122" s="225" t="s">
        <v>143</v>
      </c>
      <c r="E122" s="226" t="s">
        <v>19</v>
      </c>
      <c r="F122" s="227" t="s">
        <v>168</v>
      </c>
      <c r="G122" s="224"/>
      <c r="H122" s="228">
        <v>5.7000000000000002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143</v>
      </c>
      <c r="AU122" s="234" t="s">
        <v>82</v>
      </c>
      <c r="AV122" s="13" t="s">
        <v>82</v>
      </c>
      <c r="AW122" s="13" t="s">
        <v>33</v>
      </c>
      <c r="AX122" s="13" t="s">
        <v>80</v>
      </c>
      <c r="AY122" s="234" t="s">
        <v>132</v>
      </c>
    </row>
    <row r="123" s="2" customFormat="1" ht="44.25" customHeight="1">
      <c r="A123" s="39"/>
      <c r="B123" s="40"/>
      <c r="C123" s="205" t="s">
        <v>169</v>
      </c>
      <c r="D123" s="205" t="s">
        <v>134</v>
      </c>
      <c r="E123" s="206" t="s">
        <v>170</v>
      </c>
      <c r="F123" s="207" t="s">
        <v>171</v>
      </c>
      <c r="G123" s="208" t="s">
        <v>165</v>
      </c>
      <c r="H123" s="209">
        <v>5.7000000000000002</v>
      </c>
      <c r="I123" s="210"/>
      <c r="J123" s="211">
        <f>ROUND(I123*H123,2)</f>
        <v>0</v>
      </c>
      <c r="K123" s="207" t="s">
        <v>138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139</v>
      </c>
      <c r="AT123" s="216" t="s">
        <v>134</v>
      </c>
      <c r="AU123" s="216" t="s">
        <v>82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139</v>
      </c>
      <c r="BM123" s="216" t="s">
        <v>172</v>
      </c>
    </row>
    <row r="124" s="2" customFormat="1">
      <c r="A124" s="39"/>
      <c r="B124" s="40"/>
      <c r="C124" s="41"/>
      <c r="D124" s="218" t="s">
        <v>141</v>
      </c>
      <c r="E124" s="41"/>
      <c r="F124" s="219" t="s">
        <v>173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141</v>
      </c>
      <c r="AU124" s="18" t="s">
        <v>82</v>
      </c>
    </row>
    <row r="125" s="2" customFormat="1" ht="24.15" customHeight="1">
      <c r="A125" s="39"/>
      <c r="B125" s="40"/>
      <c r="C125" s="205" t="s">
        <v>174</v>
      </c>
      <c r="D125" s="205" t="s">
        <v>134</v>
      </c>
      <c r="E125" s="206" t="s">
        <v>175</v>
      </c>
      <c r="F125" s="207" t="s">
        <v>176</v>
      </c>
      <c r="G125" s="208" t="s">
        <v>165</v>
      </c>
      <c r="H125" s="209">
        <v>4</v>
      </c>
      <c r="I125" s="210"/>
      <c r="J125" s="211">
        <f>ROUND(I125*H125,2)</f>
        <v>0</v>
      </c>
      <c r="K125" s="207" t="s">
        <v>138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0.00046999999999999999</v>
      </c>
      <c r="R125" s="214">
        <f>Q125*H125</f>
        <v>0.0018799999999999999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139</v>
      </c>
      <c r="AT125" s="216" t="s">
        <v>134</v>
      </c>
      <c r="AU125" s="216" t="s">
        <v>82</v>
      </c>
      <c r="AY125" s="18" t="s">
        <v>132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139</v>
      </c>
      <c r="BM125" s="216" t="s">
        <v>177</v>
      </c>
    </row>
    <row r="126" s="2" customFormat="1">
      <c r="A126" s="39"/>
      <c r="B126" s="40"/>
      <c r="C126" s="41"/>
      <c r="D126" s="218" t="s">
        <v>141</v>
      </c>
      <c r="E126" s="41"/>
      <c r="F126" s="219" t="s">
        <v>178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141</v>
      </c>
      <c r="AU126" s="18" t="s">
        <v>82</v>
      </c>
    </row>
    <row r="127" s="2" customFormat="1" ht="24.15" customHeight="1">
      <c r="A127" s="39"/>
      <c r="B127" s="40"/>
      <c r="C127" s="205" t="s">
        <v>179</v>
      </c>
      <c r="D127" s="205" t="s">
        <v>134</v>
      </c>
      <c r="E127" s="206" t="s">
        <v>180</v>
      </c>
      <c r="F127" s="207" t="s">
        <v>181</v>
      </c>
      <c r="G127" s="208" t="s">
        <v>165</v>
      </c>
      <c r="H127" s="209">
        <v>4</v>
      </c>
      <c r="I127" s="210"/>
      <c r="J127" s="211">
        <f>ROUND(I127*H127,2)</f>
        <v>0</v>
      </c>
      <c r="K127" s="207" t="s">
        <v>138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139</v>
      </c>
      <c r="AT127" s="216" t="s">
        <v>134</v>
      </c>
      <c r="AU127" s="216" t="s">
        <v>82</v>
      </c>
      <c r="AY127" s="18" t="s">
        <v>132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139</v>
      </c>
      <c r="BM127" s="216" t="s">
        <v>182</v>
      </c>
    </row>
    <row r="128" s="2" customFormat="1">
      <c r="A128" s="39"/>
      <c r="B128" s="40"/>
      <c r="C128" s="41"/>
      <c r="D128" s="218" t="s">
        <v>141</v>
      </c>
      <c r="E128" s="41"/>
      <c r="F128" s="219" t="s">
        <v>183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141</v>
      </c>
      <c r="AU128" s="18" t="s">
        <v>82</v>
      </c>
    </row>
    <row r="129" s="2" customFormat="1" ht="44.25" customHeight="1">
      <c r="A129" s="39"/>
      <c r="B129" s="40"/>
      <c r="C129" s="205" t="s">
        <v>184</v>
      </c>
      <c r="D129" s="205" t="s">
        <v>134</v>
      </c>
      <c r="E129" s="206" t="s">
        <v>185</v>
      </c>
      <c r="F129" s="207" t="s">
        <v>186</v>
      </c>
      <c r="G129" s="208" t="s">
        <v>187</v>
      </c>
      <c r="H129" s="209">
        <v>30.015000000000001</v>
      </c>
      <c r="I129" s="210"/>
      <c r="J129" s="211">
        <f>ROUND(I129*H129,2)</f>
        <v>0</v>
      </c>
      <c r="K129" s="207" t="s">
        <v>138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139</v>
      </c>
      <c r="AT129" s="216" t="s">
        <v>134</v>
      </c>
      <c r="AU129" s="216" t="s">
        <v>82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139</v>
      </c>
      <c r="BM129" s="216" t="s">
        <v>188</v>
      </c>
    </row>
    <row r="130" s="2" customFormat="1">
      <c r="A130" s="39"/>
      <c r="B130" s="40"/>
      <c r="C130" s="41"/>
      <c r="D130" s="218" t="s">
        <v>141</v>
      </c>
      <c r="E130" s="41"/>
      <c r="F130" s="219" t="s">
        <v>189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141</v>
      </c>
      <c r="AU130" s="18" t="s">
        <v>82</v>
      </c>
    </row>
    <row r="131" s="13" customFormat="1">
      <c r="A131" s="13"/>
      <c r="B131" s="223"/>
      <c r="C131" s="224"/>
      <c r="D131" s="225" t="s">
        <v>143</v>
      </c>
      <c r="E131" s="226" t="s">
        <v>19</v>
      </c>
      <c r="F131" s="227" t="s">
        <v>190</v>
      </c>
      <c r="G131" s="224"/>
      <c r="H131" s="228">
        <v>30.015000000000001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143</v>
      </c>
      <c r="AU131" s="234" t="s">
        <v>82</v>
      </c>
      <c r="AV131" s="13" t="s">
        <v>82</v>
      </c>
      <c r="AW131" s="13" t="s">
        <v>33</v>
      </c>
      <c r="AX131" s="13" t="s">
        <v>80</v>
      </c>
      <c r="AY131" s="234" t="s">
        <v>132</v>
      </c>
    </row>
    <row r="132" s="2" customFormat="1" ht="37.8" customHeight="1">
      <c r="A132" s="39"/>
      <c r="B132" s="40"/>
      <c r="C132" s="205" t="s">
        <v>191</v>
      </c>
      <c r="D132" s="205" t="s">
        <v>134</v>
      </c>
      <c r="E132" s="206" t="s">
        <v>192</v>
      </c>
      <c r="F132" s="207" t="s">
        <v>193</v>
      </c>
      <c r="G132" s="208" t="s">
        <v>137</v>
      </c>
      <c r="H132" s="209">
        <v>42.479999999999997</v>
      </c>
      <c r="I132" s="210"/>
      <c r="J132" s="211">
        <f>ROUND(I132*H132,2)</f>
        <v>0</v>
      </c>
      <c r="K132" s="207" t="s">
        <v>138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0.0011900000000000001</v>
      </c>
      <c r="R132" s="214">
        <f>Q132*H132</f>
        <v>0.050551199999999998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139</v>
      </c>
      <c r="AT132" s="216" t="s">
        <v>134</v>
      </c>
      <c r="AU132" s="216" t="s">
        <v>82</v>
      </c>
      <c r="AY132" s="18" t="s">
        <v>132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139</v>
      </c>
      <c r="BM132" s="216" t="s">
        <v>194</v>
      </c>
    </row>
    <row r="133" s="2" customFormat="1">
      <c r="A133" s="39"/>
      <c r="B133" s="40"/>
      <c r="C133" s="41"/>
      <c r="D133" s="218" t="s">
        <v>141</v>
      </c>
      <c r="E133" s="41"/>
      <c r="F133" s="219" t="s">
        <v>195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141</v>
      </c>
      <c r="AU133" s="18" t="s">
        <v>82</v>
      </c>
    </row>
    <row r="134" s="13" customFormat="1">
      <c r="A134" s="13"/>
      <c r="B134" s="223"/>
      <c r="C134" s="224"/>
      <c r="D134" s="225" t="s">
        <v>143</v>
      </c>
      <c r="E134" s="226" t="s">
        <v>19</v>
      </c>
      <c r="F134" s="227" t="s">
        <v>196</v>
      </c>
      <c r="G134" s="224"/>
      <c r="H134" s="228">
        <v>42.479999999999997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143</v>
      </c>
      <c r="AU134" s="234" t="s">
        <v>82</v>
      </c>
      <c r="AV134" s="13" t="s">
        <v>82</v>
      </c>
      <c r="AW134" s="13" t="s">
        <v>33</v>
      </c>
      <c r="AX134" s="13" t="s">
        <v>80</v>
      </c>
      <c r="AY134" s="234" t="s">
        <v>132</v>
      </c>
    </row>
    <row r="135" s="2" customFormat="1" ht="44.25" customHeight="1">
      <c r="A135" s="39"/>
      <c r="B135" s="40"/>
      <c r="C135" s="205" t="s">
        <v>197</v>
      </c>
      <c r="D135" s="205" t="s">
        <v>134</v>
      </c>
      <c r="E135" s="206" t="s">
        <v>198</v>
      </c>
      <c r="F135" s="207" t="s">
        <v>199</v>
      </c>
      <c r="G135" s="208" t="s">
        <v>137</v>
      </c>
      <c r="H135" s="209">
        <v>42.479999999999997</v>
      </c>
      <c r="I135" s="210"/>
      <c r="J135" s="211">
        <f>ROUND(I135*H135,2)</f>
        <v>0</v>
      </c>
      <c r="K135" s="207" t="s">
        <v>138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139</v>
      </c>
      <c r="AT135" s="216" t="s">
        <v>134</v>
      </c>
      <c r="AU135" s="216" t="s">
        <v>82</v>
      </c>
      <c r="AY135" s="18" t="s">
        <v>132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139</v>
      </c>
      <c r="BM135" s="216" t="s">
        <v>200</v>
      </c>
    </row>
    <row r="136" s="2" customFormat="1">
      <c r="A136" s="39"/>
      <c r="B136" s="40"/>
      <c r="C136" s="41"/>
      <c r="D136" s="218" t="s">
        <v>141</v>
      </c>
      <c r="E136" s="41"/>
      <c r="F136" s="219" t="s">
        <v>201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141</v>
      </c>
      <c r="AU136" s="18" t="s">
        <v>82</v>
      </c>
    </row>
    <row r="137" s="2" customFormat="1" ht="62.7" customHeight="1">
      <c r="A137" s="39"/>
      <c r="B137" s="40"/>
      <c r="C137" s="205" t="s">
        <v>202</v>
      </c>
      <c r="D137" s="205" t="s">
        <v>134</v>
      </c>
      <c r="E137" s="206" t="s">
        <v>203</v>
      </c>
      <c r="F137" s="207" t="s">
        <v>204</v>
      </c>
      <c r="G137" s="208" t="s">
        <v>187</v>
      </c>
      <c r="H137" s="209">
        <v>30.015000000000001</v>
      </c>
      <c r="I137" s="210"/>
      <c r="J137" s="211">
        <f>ROUND(I137*H137,2)</f>
        <v>0</v>
      </c>
      <c r="K137" s="207" t="s">
        <v>138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139</v>
      </c>
      <c r="AT137" s="216" t="s">
        <v>134</v>
      </c>
      <c r="AU137" s="216" t="s">
        <v>82</v>
      </c>
      <c r="AY137" s="18" t="s">
        <v>132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139</v>
      </c>
      <c r="BM137" s="216" t="s">
        <v>205</v>
      </c>
    </row>
    <row r="138" s="2" customFormat="1">
      <c r="A138" s="39"/>
      <c r="B138" s="40"/>
      <c r="C138" s="41"/>
      <c r="D138" s="218" t="s">
        <v>141</v>
      </c>
      <c r="E138" s="41"/>
      <c r="F138" s="219" t="s">
        <v>206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141</v>
      </c>
      <c r="AU138" s="18" t="s">
        <v>82</v>
      </c>
    </row>
    <row r="139" s="2" customFormat="1" ht="62.7" customHeight="1">
      <c r="A139" s="39"/>
      <c r="B139" s="40"/>
      <c r="C139" s="205" t="s">
        <v>207</v>
      </c>
      <c r="D139" s="205" t="s">
        <v>134</v>
      </c>
      <c r="E139" s="206" t="s">
        <v>208</v>
      </c>
      <c r="F139" s="207" t="s">
        <v>209</v>
      </c>
      <c r="G139" s="208" t="s">
        <v>187</v>
      </c>
      <c r="H139" s="209">
        <v>25.513000000000002</v>
      </c>
      <c r="I139" s="210"/>
      <c r="J139" s="211">
        <f>ROUND(I139*H139,2)</f>
        <v>0</v>
      </c>
      <c r="K139" s="207" t="s">
        <v>138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139</v>
      </c>
      <c r="AT139" s="216" t="s">
        <v>134</v>
      </c>
      <c r="AU139" s="216" t="s">
        <v>82</v>
      </c>
      <c r="AY139" s="18" t="s">
        <v>132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139</v>
      </c>
      <c r="BM139" s="216" t="s">
        <v>210</v>
      </c>
    </row>
    <row r="140" s="2" customFormat="1">
      <c r="A140" s="39"/>
      <c r="B140" s="40"/>
      <c r="C140" s="41"/>
      <c r="D140" s="218" t="s">
        <v>141</v>
      </c>
      <c r="E140" s="41"/>
      <c r="F140" s="219" t="s">
        <v>211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141</v>
      </c>
      <c r="AU140" s="18" t="s">
        <v>82</v>
      </c>
    </row>
    <row r="141" s="13" customFormat="1">
      <c r="A141" s="13"/>
      <c r="B141" s="223"/>
      <c r="C141" s="224"/>
      <c r="D141" s="225" t="s">
        <v>143</v>
      </c>
      <c r="E141" s="226" t="s">
        <v>19</v>
      </c>
      <c r="F141" s="227" t="s">
        <v>212</v>
      </c>
      <c r="G141" s="224"/>
      <c r="H141" s="228">
        <v>25.513000000000002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143</v>
      </c>
      <c r="AU141" s="234" t="s">
        <v>82</v>
      </c>
      <c r="AV141" s="13" t="s">
        <v>82</v>
      </c>
      <c r="AW141" s="13" t="s">
        <v>33</v>
      </c>
      <c r="AX141" s="13" t="s">
        <v>80</v>
      </c>
      <c r="AY141" s="234" t="s">
        <v>132</v>
      </c>
    </row>
    <row r="142" s="2" customFormat="1" ht="44.25" customHeight="1">
      <c r="A142" s="39"/>
      <c r="B142" s="40"/>
      <c r="C142" s="205" t="s">
        <v>213</v>
      </c>
      <c r="D142" s="205" t="s">
        <v>134</v>
      </c>
      <c r="E142" s="206" t="s">
        <v>214</v>
      </c>
      <c r="F142" s="207" t="s">
        <v>215</v>
      </c>
      <c r="G142" s="208" t="s">
        <v>187</v>
      </c>
      <c r="H142" s="209">
        <v>25.513000000000002</v>
      </c>
      <c r="I142" s="210"/>
      <c r="J142" s="211">
        <f>ROUND(I142*H142,2)</f>
        <v>0</v>
      </c>
      <c r="K142" s="207" t="s">
        <v>138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139</v>
      </c>
      <c r="AT142" s="216" t="s">
        <v>134</v>
      </c>
      <c r="AU142" s="216" t="s">
        <v>82</v>
      </c>
      <c r="AY142" s="18" t="s">
        <v>132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139</v>
      </c>
      <c r="BM142" s="216" t="s">
        <v>216</v>
      </c>
    </row>
    <row r="143" s="2" customFormat="1">
      <c r="A143" s="39"/>
      <c r="B143" s="40"/>
      <c r="C143" s="41"/>
      <c r="D143" s="218" t="s">
        <v>141</v>
      </c>
      <c r="E143" s="41"/>
      <c r="F143" s="219" t="s">
        <v>217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141</v>
      </c>
      <c r="AU143" s="18" t="s">
        <v>82</v>
      </c>
    </row>
    <row r="144" s="2" customFormat="1" ht="44.25" customHeight="1">
      <c r="A144" s="39"/>
      <c r="B144" s="40"/>
      <c r="C144" s="205" t="s">
        <v>8</v>
      </c>
      <c r="D144" s="205" t="s">
        <v>134</v>
      </c>
      <c r="E144" s="206" t="s">
        <v>218</v>
      </c>
      <c r="F144" s="207" t="s">
        <v>219</v>
      </c>
      <c r="G144" s="208" t="s">
        <v>220</v>
      </c>
      <c r="H144" s="209">
        <v>45.923000000000002</v>
      </c>
      <c r="I144" s="210"/>
      <c r="J144" s="211">
        <f>ROUND(I144*H144,2)</f>
        <v>0</v>
      </c>
      <c r="K144" s="207" t="s">
        <v>138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139</v>
      </c>
      <c r="AT144" s="216" t="s">
        <v>134</v>
      </c>
      <c r="AU144" s="216" t="s">
        <v>82</v>
      </c>
      <c r="AY144" s="18" t="s">
        <v>132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139</v>
      </c>
      <c r="BM144" s="216" t="s">
        <v>221</v>
      </c>
    </row>
    <row r="145" s="2" customFormat="1">
      <c r="A145" s="39"/>
      <c r="B145" s="40"/>
      <c r="C145" s="41"/>
      <c r="D145" s="218" t="s">
        <v>141</v>
      </c>
      <c r="E145" s="41"/>
      <c r="F145" s="219" t="s">
        <v>222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141</v>
      </c>
      <c r="AU145" s="18" t="s">
        <v>82</v>
      </c>
    </row>
    <row r="146" s="13" customFormat="1">
      <c r="A146" s="13"/>
      <c r="B146" s="223"/>
      <c r="C146" s="224"/>
      <c r="D146" s="225" t="s">
        <v>143</v>
      </c>
      <c r="E146" s="224"/>
      <c r="F146" s="227" t="s">
        <v>223</v>
      </c>
      <c r="G146" s="224"/>
      <c r="H146" s="228">
        <v>45.923000000000002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143</v>
      </c>
      <c r="AU146" s="234" t="s">
        <v>82</v>
      </c>
      <c r="AV146" s="13" t="s">
        <v>82</v>
      </c>
      <c r="AW146" s="13" t="s">
        <v>4</v>
      </c>
      <c r="AX146" s="13" t="s">
        <v>80</v>
      </c>
      <c r="AY146" s="234" t="s">
        <v>132</v>
      </c>
    </row>
    <row r="147" s="2" customFormat="1" ht="37.8" customHeight="1">
      <c r="A147" s="39"/>
      <c r="B147" s="40"/>
      <c r="C147" s="205" t="s">
        <v>224</v>
      </c>
      <c r="D147" s="205" t="s">
        <v>134</v>
      </c>
      <c r="E147" s="206" t="s">
        <v>225</v>
      </c>
      <c r="F147" s="207" t="s">
        <v>226</v>
      </c>
      <c r="G147" s="208" t="s">
        <v>187</v>
      </c>
      <c r="H147" s="209">
        <v>25.513000000000002</v>
      </c>
      <c r="I147" s="210"/>
      <c r="J147" s="211">
        <f>ROUND(I147*H147,2)</f>
        <v>0</v>
      </c>
      <c r="K147" s="207" t="s">
        <v>138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139</v>
      </c>
      <c r="AT147" s="216" t="s">
        <v>134</v>
      </c>
      <c r="AU147" s="216" t="s">
        <v>82</v>
      </c>
      <c r="AY147" s="18" t="s">
        <v>132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139</v>
      </c>
      <c r="BM147" s="216" t="s">
        <v>227</v>
      </c>
    </row>
    <row r="148" s="2" customFormat="1">
      <c r="A148" s="39"/>
      <c r="B148" s="40"/>
      <c r="C148" s="41"/>
      <c r="D148" s="218" t="s">
        <v>141</v>
      </c>
      <c r="E148" s="41"/>
      <c r="F148" s="219" t="s">
        <v>228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141</v>
      </c>
      <c r="AU148" s="18" t="s">
        <v>82</v>
      </c>
    </row>
    <row r="149" s="2" customFormat="1" ht="44.25" customHeight="1">
      <c r="A149" s="39"/>
      <c r="B149" s="40"/>
      <c r="C149" s="205" t="s">
        <v>229</v>
      </c>
      <c r="D149" s="205" t="s">
        <v>134</v>
      </c>
      <c r="E149" s="206" t="s">
        <v>230</v>
      </c>
      <c r="F149" s="207" t="s">
        <v>231</v>
      </c>
      <c r="G149" s="208" t="s">
        <v>187</v>
      </c>
      <c r="H149" s="209">
        <v>4.5019999999999998</v>
      </c>
      <c r="I149" s="210"/>
      <c r="J149" s="211">
        <f>ROUND(I149*H149,2)</f>
        <v>0</v>
      </c>
      <c r="K149" s="207" t="s">
        <v>138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139</v>
      </c>
      <c r="AT149" s="216" t="s">
        <v>134</v>
      </c>
      <c r="AU149" s="216" t="s">
        <v>82</v>
      </c>
      <c r="AY149" s="18" t="s">
        <v>132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139</v>
      </c>
      <c r="BM149" s="216" t="s">
        <v>232</v>
      </c>
    </row>
    <row r="150" s="2" customFormat="1">
      <c r="A150" s="39"/>
      <c r="B150" s="40"/>
      <c r="C150" s="41"/>
      <c r="D150" s="218" t="s">
        <v>141</v>
      </c>
      <c r="E150" s="41"/>
      <c r="F150" s="219" t="s">
        <v>233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141</v>
      </c>
      <c r="AU150" s="18" t="s">
        <v>82</v>
      </c>
    </row>
    <row r="151" s="14" customFormat="1">
      <c r="A151" s="14"/>
      <c r="B151" s="235"/>
      <c r="C151" s="236"/>
      <c r="D151" s="225" t="s">
        <v>143</v>
      </c>
      <c r="E151" s="237" t="s">
        <v>19</v>
      </c>
      <c r="F151" s="238" t="s">
        <v>234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143</v>
      </c>
      <c r="AU151" s="244" t="s">
        <v>82</v>
      </c>
      <c r="AV151" s="14" t="s">
        <v>80</v>
      </c>
      <c r="AW151" s="14" t="s">
        <v>33</v>
      </c>
      <c r="AX151" s="14" t="s">
        <v>72</v>
      </c>
      <c r="AY151" s="244" t="s">
        <v>132</v>
      </c>
    </row>
    <row r="152" s="13" customFormat="1">
      <c r="A152" s="13"/>
      <c r="B152" s="223"/>
      <c r="C152" s="224"/>
      <c r="D152" s="225" t="s">
        <v>143</v>
      </c>
      <c r="E152" s="226" t="s">
        <v>19</v>
      </c>
      <c r="F152" s="227" t="s">
        <v>235</v>
      </c>
      <c r="G152" s="224"/>
      <c r="H152" s="228">
        <v>4.5019999999999998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143</v>
      </c>
      <c r="AU152" s="234" t="s">
        <v>82</v>
      </c>
      <c r="AV152" s="13" t="s">
        <v>82</v>
      </c>
      <c r="AW152" s="13" t="s">
        <v>33</v>
      </c>
      <c r="AX152" s="13" t="s">
        <v>80</v>
      </c>
      <c r="AY152" s="234" t="s">
        <v>132</v>
      </c>
    </row>
    <row r="153" s="2" customFormat="1" ht="33" customHeight="1">
      <c r="A153" s="39"/>
      <c r="B153" s="40"/>
      <c r="C153" s="205" t="s">
        <v>236</v>
      </c>
      <c r="D153" s="205" t="s">
        <v>134</v>
      </c>
      <c r="E153" s="206" t="s">
        <v>237</v>
      </c>
      <c r="F153" s="207" t="s">
        <v>238</v>
      </c>
      <c r="G153" s="208" t="s">
        <v>137</v>
      </c>
      <c r="H153" s="209">
        <v>8.2599999999999998</v>
      </c>
      <c r="I153" s="210"/>
      <c r="J153" s="211">
        <f>ROUND(I153*H153,2)</f>
        <v>0</v>
      </c>
      <c r="K153" s="207" t="s">
        <v>138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139</v>
      </c>
      <c r="AT153" s="216" t="s">
        <v>134</v>
      </c>
      <c r="AU153" s="216" t="s">
        <v>82</v>
      </c>
      <c r="AY153" s="18" t="s">
        <v>132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139</v>
      </c>
      <c r="BM153" s="216" t="s">
        <v>239</v>
      </c>
    </row>
    <row r="154" s="2" customFormat="1">
      <c r="A154" s="39"/>
      <c r="B154" s="40"/>
      <c r="C154" s="41"/>
      <c r="D154" s="218" t="s">
        <v>141</v>
      </c>
      <c r="E154" s="41"/>
      <c r="F154" s="219" t="s">
        <v>240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141</v>
      </c>
      <c r="AU154" s="18" t="s">
        <v>82</v>
      </c>
    </row>
    <row r="155" s="13" customFormat="1">
      <c r="A155" s="13"/>
      <c r="B155" s="223"/>
      <c r="C155" s="224"/>
      <c r="D155" s="225" t="s">
        <v>143</v>
      </c>
      <c r="E155" s="226" t="s">
        <v>19</v>
      </c>
      <c r="F155" s="227" t="s">
        <v>241</v>
      </c>
      <c r="G155" s="224"/>
      <c r="H155" s="228">
        <v>8.2599999999999998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143</v>
      </c>
      <c r="AU155" s="234" t="s">
        <v>82</v>
      </c>
      <c r="AV155" s="13" t="s">
        <v>82</v>
      </c>
      <c r="AW155" s="13" t="s">
        <v>33</v>
      </c>
      <c r="AX155" s="13" t="s">
        <v>80</v>
      </c>
      <c r="AY155" s="234" t="s">
        <v>132</v>
      </c>
    </row>
    <row r="156" s="12" customFormat="1" ht="22.8" customHeight="1">
      <c r="A156" s="12"/>
      <c r="B156" s="189"/>
      <c r="C156" s="190"/>
      <c r="D156" s="191" t="s">
        <v>71</v>
      </c>
      <c r="E156" s="203" t="s">
        <v>82</v>
      </c>
      <c r="F156" s="203" t="s">
        <v>242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SUM(P157:P171)</f>
        <v>0</v>
      </c>
      <c r="Q156" s="197"/>
      <c r="R156" s="198">
        <f>SUM(R157:R171)</f>
        <v>8.1320772100000003</v>
      </c>
      <c r="S156" s="197"/>
      <c r="T156" s="199">
        <f>SUM(T157:T171)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80</v>
      </c>
      <c r="AT156" s="201" t="s">
        <v>71</v>
      </c>
      <c r="AU156" s="201" t="s">
        <v>80</v>
      </c>
      <c r="AY156" s="200" t="s">
        <v>132</v>
      </c>
      <c r="BK156" s="202">
        <f>SUM(BK157:BK171)</f>
        <v>0</v>
      </c>
    </row>
    <row r="157" s="2" customFormat="1" ht="37.8" customHeight="1">
      <c r="A157" s="39"/>
      <c r="B157" s="40"/>
      <c r="C157" s="205" t="s">
        <v>243</v>
      </c>
      <c r="D157" s="205" t="s">
        <v>134</v>
      </c>
      <c r="E157" s="206" t="s">
        <v>244</v>
      </c>
      <c r="F157" s="207" t="s">
        <v>245</v>
      </c>
      <c r="G157" s="208" t="s">
        <v>137</v>
      </c>
      <c r="H157" s="209">
        <v>26.399999999999999</v>
      </c>
      <c r="I157" s="210"/>
      <c r="J157" s="211">
        <f>ROUND(I157*H157,2)</f>
        <v>0</v>
      </c>
      <c r="K157" s="207" t="s">
        <v>138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0.0077999999999999996</v>
      </c>
      <c r="R157" s="214">
        <f>Q157*H157</f>
        <v>0.20591999999999999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139</v>
      </c>
      <c r="AT157" s="216" t="s">
        <v>134</v>
      </c>
      <c r="AU157" s="216" t="s">
        <v>82</v>
      </c>
      <c r="AY157" s="18" t="s">
        <v>132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139</v>
      </c>
      <c r="BM157" s="216" t="s">
        <v>246</v>
      </c>
    </row>
    <row r="158" s="2" customFormat="1">
      <c r="A158" s="39"/>
      <c r="B158" s="40"/>
      <c r="C158" s="41"/>
      <c r="D158" s="218" t="s">
        <v>141</v>
      </c>
      <c r="E158" s="41"/>
      <c r="F158" s="219" t="s">
        <v>247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141</v>
      </c>
      <c r="AU158" s="18" t="s">
        <v>82</v>
      </c>
    </row>
    <row r="159" s="13" customFormat="1">
      <c r="A159" s="13"/>
      <c r="B159" s="223"/>
      <c r="C159" s="224"/>
      <c r="D159" s="225" t="s">
        <v>143</v>
      </c>
      <c r="E159" s="226" t="s">
        <v>19</v>
      </c>
      <c r="F159" s="227" t="s">
        <v>248</v>
      </c>
      <c r="G159" s="224"/>
      <c r="H159" s="228">
        <v>26.399999999999999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143</v>
      </c>
      <c r="AU159" s="234" t="s">
        <v>82</v>
      </c>
      <c r="AV159" s="13" t="s">
        <v>82</v>
      </c>
      <c r="AW159" s="13" t="s">
        <v>33</v>
      </c>
      <c r="AX159" s="13" t="s">
        <v>80</v>
      </c>
      <c r="AY159" s="234" t="s">
        <v>132</v>
      </c>
    </row>
    <row r="160" s="2" customFormat="1" ht="16.5" customHeight="1">
      <c r="A160" s="39"/>
      <c r="B160" s="40"/>
      <c r="C160" s="256" t="s">
        <v>249</v>
      </c>
      <c r="D160" s="256" t="s">
        <v>250</v>
      </c>
      <c r="E160" s="257" t="s">
        <v>251</v>
      </c>
      <c r="F160" s="258" t="s">
        <v>252</v>
      </c>
      <c r="G160" s="259" t="s">
        <v>253</v>
      </c>
      <c r="H160" s="260">
        <v>2</v>
      </c>
      <c r="I160" s="261"/>
      <c r="J160" s="262">
        <f>ROUND(I160*H160,2)</f>
        <v>0</v>
      </c>
      <c r="K160" s="258" t="s">
        <v>254</v>
      </c>
      <c r="L160" s="263"/>
      <c r="M160" s="264" t="s">
        <v>19</v>
      </c>
      <c r="N160" s="265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179</v>
      </c>
      <c r="AT160" s="216" t="s">
        <v>250</v>
      </c>
      <c r="AU160" s="216" t="s">
        <v>82</v>
      </c>
      <c r="AY160" s="18" t="s">
        <v>132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139</v>
      </c>
      <c r="BM160" s="216" t="s">
        <v>255</v>
      </c>
    </row>
    <row r="161" s="2" customFormat="1" ht="37.8" customHeight="1">
      <c r="A161" s="39"/>
      <c r="B161" s="40"/>
      <c r="C161" s="205" t="s">
        <v>7</v>
      </c>
      <c r="D161" s="205" t="s">
        <v>134</v>
      </c>
      <c r="E161" s="206" t="s">
        <v>256</v>
      </c>
      <c r="F161" s="207" t="s">
        <v>257</v>
      </c>
      <c r="G161" s="208" t="s">
        <v>187</v>
      </c>
      <c r="H161" s="209">
        <v>1.2390000000000001</v>
      </c>
      <c r="I161" s="210"/>
      <c r="J161" s="211">
        <f>ROUND(I161*H161,2)</f>
        <v>0</v>
      </c>
      <c r="K161" s="207" t="s">
        <v>138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2.1600000000000001</v>
      </c>
      <c r="R161" s="214">
        <f>Q161*H161</f>
        <v>2.6762400000000004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139</v>
      </c>
      <c r="AT161" s="216" t="s">
        <v>134</v>
      </c>
      <c r="AU161" s="216" t="s">
        <v>82</v>
      </c>
      <c r="AY161" s="18" t="s">
        <v>132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139</v>
      </c>
      <c r="BM161" s="216" t="s">
        <v>258</v>
      </c>
    </row>
    <row r="162" s="2" customFormat="1">
      <c r="A162" s="39"/>
      <c r="B162" s="40"/>
      <c r="C162" s="41"/>
      <c r="D162" s="218" t="s">
        <v>141</v>
      </c>
      <c r="E162" s="41"/>
      <c r="F162" s="219" t="s">
        <v>259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141</v>
      </c>
      <c r="AU162" s="18" t="s">
        <v>82</v>
      </c>
    </row>
    <row r="163" s="13" customFormat="1">
      <c r="A163" s="13"/>
      <c r="B163" s="223"/>
      <c r="C163" s="224"/>
      <c r="D163" s="225" t="s">
        <v>143</v>
      </c>
      <c r="E163" s="226" t="s">
        <v>19</v>
      </c>
      <c r="F163" s="227" t="s">
        <v>260</v>
      </c>
      <c r="G163" s="224"/>
      <c r="H163" s="228">
        <v>1.2390000000000001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143</v>
      </c>
      <c r="AU163" s="234" t="s">
        <v>82</v>
      </c>
      <c r="AV163" s="13" t="s">
        <v>82</v>
      </c>
      <c r="AW163" s="13" t="s">
        <v>33</v>
      </c>
      <c r="AX163" s="13" t="s">
        <v>80</v>
      </c>
      <c r="AY163" s="234" t="s">
        <v>132</v>
      </c>
    </row>
    <row r="164" s="2" customFormat="1" ht="24.15" customHeight="1">
      <c r="A164" s="39"/>
      <c r="B164" s="40"/>
      <c r="C164" s="205" t="s">
        <v>261</v>
      </c>
      <c r="D164" s="205" t="s">
        <v>134</v>
      </c>
      <c r="E164" s="206" t="s">
        <v>262</v>
      </c>
      <c r="F164" s="207" t="s">
        <v>263</v>
      </c>
      <c r="G164" s="208" t="s">
        <v>187</v>
      </c>
      <c r="H164" s="209">
        <v>0.86699999999999999</v>
      </c>
      <c r="I164" s="210"/>
      <c r="J164" s="211">
        <f>ROUND(I164*H164,2)</f>
        <v>0</v>
      </c>
      <c r="K164" s="207" t="s">
        <v>138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2.3010199999999998</v>
      </c>
      <c r="R164" s="214">
        <f>Q164*H164</f>
        <v>1.9949843399999998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139</v>
      </c>
      <c r="AT164" s="216" t="s">
        <v>134</v>
      </c>
      <c r="AU164" s="216" t="s">
        <v>82</v>
      </c>
      <c r="AY164" s="18" t="s">
        <v>132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139</v>
      </c>
      <c r="BM164" s="216" t="s">
        <v>264</v>
      </c>
    </row>
    <row r="165" s="2" customFormat="1">
      <c r="A165" s="39"/>
      <c r="B165" s="40"/>
      <c r="C165" s="41"/>
      <c r="D165" s="218" t="s">
        <v>141</v>
      </c>
      <c r="E165" s="41"/>
      <c r="F165" s="219" t="s">
        <v>265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141</v>
      </c>
      <c r="AU165" s="18" t="s">
        <v>82</v>
      </c>
    </row>
    <row r="166" s="13" customFormat="1">
      <c r="A166" s="13"/>
      <c r="B166" s="223"/>
      <c r="C166" s="224"/>
      <c r="D166" s="225" t="s">
        <v>143</v>
      </c>
      <c r="E166" s="226" t="s">
        <v>19</v>
      </c>
      <c r="F166" s="227" t="s">
        <v>266</v>
      </c>
      <c r="G166" s="224"/>
      <c r="H166" s="228">
        <v>0.82599999999999996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143</v>
      </c>
      <c r="AU166" s="234" t="s">
        <v>82</v>
      </c>
      <c r="AV166" s="13" t="s">
        <v>82</v>
      </c>
      <c r="AW166" s="13" t="s">
        <v>33</v>
      </c>
      <c r="AX166" s="13" t="s">
        <v>80</v>
      </c>
      <c r="AY166" s="234" t="s">
        <v>132</v>
      </c>
    </row>
    <row r="167" s="13" customFormat="1">
      <c r="A167" s="13"/>
      <c r="B167" s="223"/>
      <c r="C167" s="224"/>
      <c r="D167" s="225" t="s">
        <v>143</v>
      </c>
      <c r="E167" s="224"/>
      <c r="F167" s="227" t="s">
        <v>267</v>
      </c>
      <c r="G167" s="224"/>
      <c r="H167" s="228">
        <v>0.86699999999999999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143</v>
      </c>
      <c r="AU167" s="234" t="s">
        <v>82</v>
      </c>
      <c r="AV167" s="13" t="s">
        <v>82</v>
      </c>
      <c r="AW167" s="13" t="s">
        <v>4</v>
      </c>
      <c r="AX167" s="13" t="s">
        <v>80</v>
      </c>
      <c r="AY167" s="234" t="s">
        <v>132</v>
      </c>
    </row>
    <row r="168" s="2" customFormat="1" ht="24.15" customHeight="1">
      <c r="A168" s="39"/>
      <c r="B168" s="40"/>
      <c r="C168" s="205" t="s">
        <v>268</v>
      </c>
      <c r="D168" s="205" t="s">
        <v>134</v>
      </c>
      <c r="E168" s="206" t="s">
        <v>269</v>
      </c>
      <c r="F168" s="207" t="s">
        <v>270</v>
      </c>
      <c r="G168" s="208" t="s">
        <v>187</v>
      </c>
      <c r="H168" s="209">
        <v>1.3009999999999999</v>
      </c>
      <c r="I168" s="210"/>
      <c r="J168" s="211">
        <f>ROUND(I168*H168,2)</f>
        <v>0</v>
      </c>
      <c r="K168" s="207" t="s">
        <v>138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2.5018699999999998</v>
      </c>
      <c r="R168" s="214">
        <f>Q168*H168</f>
        <v>3.2549328699999998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139</v>
      </c>
      <c r="AT168" s="216" t="s">
        <v>134</v>
      </c>
      <c r="AU168" s="216" t="s">
        <v>82</v>
      </c>
      <c r="AY168" s="18" t="s">
        <v>132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139</v>
      </c>
      <c r="BM168" s="216" t="s">
        <v>271</v>
      </c>
    </row>
    <row r="169" s="2" customFormat="1">
      <c r="A169" s="39"/>
      <c r="B169" s="40"/>
      <c r="C169" s="41"/>
      <c r="D169" s="218" t="s">
        <v>141</v>
      </c>
      <c r="E169" s="41"/>
      <c r="F169" s="219" t="s">
        <v>272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141</v>
      </c>
      <c r="AU169" s="18" t="s">
        <v>82</v>
      </c>
    </row>
    <row r="170" s="13" customFormat="1">
      <c r="A170" s="13"/>
      <c r="B170" s="223"/>
      <c r="C170" s="224"/>
      <c r="D170" s="225" t="s">
        <v>143</v>
      </c>
      <c r="E170" s="226" t="s">
        <v>19</v>
      </c>
      <c r="F170" s="227" t="s">
        <v>260</v>
      </c>
      <c r="G170" s="224"/>
      <c r="H170" s="228">
        <v>1.2390000000000001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143</v>
      </c>
      <c r="AU170" s="234" t="s">
        <v>82</v>
      </c>
      <c r="AV170" s="13" t="s">
        <v>82</v>
      </c>
      <c r="AW170" s="13" t="s">
        <v>33</v>
      </c>
      <c r="AX170" s="13" t="s">
        <v>80</v>
      </c>
      <c r="AY170" s="234" t="s">
        <v>132</v>
      </c>
    </row>
    <row r="171" s="13" customFormat="1">
      <c r="A171" s="13"/>
      <c r="B171" s="223"/>
      <c r="C171" s="224"/>
      <c r="D171" s="225" t="s">
        <v>143</v>
      </c>
      <c r="E171" s="224"/>
      <c r="F171" s="227" t="s">
        <v>273</v>
      </c>
      <c r="G171" s="224"/>
      <c r="H171" s="228">
        <v>1.3009999999999999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143</v>
      </c>
      <c r="AU171" s="234" t="s">
        <v>82</v>
      </c>
      <c r="AV171" s="13" t="s">
        <v>82</v>
      </c>
      <c r="AW171" s="13" t="s">
        <v>4</v>
      </c>
      <c r="AX171" s="13" t="s">
        <v>80</v>
      </c>
      <c r="AY171" s="234" t="s">
        <v>132</v>
      </c>
    </row>
    <row r="172" s="12" customFormat="1" ht="22.8" customHeight="1">
      <c r="A172" s="12"/>
      <c r="B172" s="189"/>
      <c r="C172" s="190"/>
      <c r="D172" s="191" t="s">
        <v>71</v>
      </c>
      <c r="E172" s="203" t="s">
        <v>153</v>
      </c>
      <c r="F172" s="203" t="s">
        <v>274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SUM(P173:P210)</f>
        <v>0</v>
      </c>
      <c r="Q172" s="197"/>
      <c r="R172" s="198">
        <f>SUM(R173:R210)</f>
        <v>7.6381504200000006</v>
      </c>
      <c r="S172" s="197"/>
      <c r="T172" s="199">
        <f>SUM(T173:T210)</f>
        <v>0.00022500000000000005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80</v>
      </c>
      <c r="AT172" s="201" t="s">
        <v>71</v>
      </c>
      <c r="AU172" s="201" t="s">
        <v>80</v>
      </c>
      <c r="AY172" s="200" t="s">
        <v>132</v>
      </c>
      <c r="BK172" s="202">
        <f>SUM(BK173:BK210)</f>
        <v>0</v>
      </c>
    </row>
    <row r="173" s="2" customFormat="1" ht="37.8" customHeight="1">
      <c r="A173" s="39"/>
      <c r="B173" s="40"/>
      <c r="C173" s="205" t="s">
        <v>275</v>
      </c>
      <c r="D173" s="205" t="s">
        <v>134</v>
      </c>
      <c r="E173" s="206" t="s">
        <v>276</v>
      </c>
      <c r="F173" s="207" t="s">
        <v>277</v>
      </c>
      <c r="G173" s="208" t="s">
        <v>137</v>
      </c>
      <c r="H173" s="209">
        <v>15.84</v>
      </c>
      <c r="I173" s="210"/>
      <c r="J173" s="211">
        <f>ROUND(I173*H173,2)</f>
        <v>0</v>
      </c>
      <c r="K173" s="207" t="s">
        <v>138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0.37678</v>
      </c>
      <c r="R173" s="214">
        <f>Q173*H173</f>
        <v>5.9681952000000003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139</v>
      </c>
      <c r="AT173" s="216" t="s">
        <v>134</v>
      </c>
      <c r="AU173" s="216" t="s">
        <v>82</v>
      </c>
      <c r="AY173" s="18" t="s">
        <v>132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139</v>
      </c>
      <c r="BM173" s="216" t="s">
        <v>278</v>
      </c>
    </row>
    <row r="174" s="2" customFormat="1">
      <c r="A174" s="39"/>
      <c r="B174" s="40"/>
      <c r="C174" s="41"/>
      <c r="D174" s="218" t="s">
        <v>141</v>
      </c>
      <c r="E174" s="41"/>
      <c r="F174" s="219" t="s">
        <v>279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141</v>
      </c>
      <c r="AU174" s="18" t="s">
        <v>82</v>
      </c>
    </row>
    <row r="175" s="13" customFormat="1">
      <c r="A175" s="13"/>
      <c r="B175" s="223"/>
      <c r="C175" s="224"/>
      <c r="D175" s="225" t="s">
        <v>143</v>
      </c>
      <c r="E175" s="226" t="s">
        <v>19</v>
      </c>
      <c r="F175" s="227" t="s">
        <v>280</v>
      </c>
      <c r="G175" s="224"/>
      <c r="H175" s="228">
        <v>15.84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143</v>
      </c>
      <c r="AU175" s="234" t="s">
        <v>82</v>
      </c>
      <c r="AV175" s="13" t="s">
        <v>82</v>
      </c>
      <c r="AW175" s="13" t="s">
        <v>33</v>
      </c>
      <c r="AX175" s="13" t="s">
        <v>80</v>
      </c>
      <c r="AY175" s="234" t="s">
        <v>132</v>
      </c>
    </row>
    <row r="176" s="2" customFormat="1" ht="37.8" customHeight="1">
      <c r="A176" s="39"/>
      <c r="B176" s="40"/>
      <c r="C176" s="205" t="s">
        <v>281</v>
      </c>
      <c r="D176" s="205" t="s">
        <v>134</v>
      </c>
      <c r="E176" s="206" t="s">
        <v>282</v>
      </c>
      <c r="F176" s="207" t="s">
        <v>283</v>
      </c>
      <c r="G176" s="208" t="s">
        <v>220</v>
      </c>
      <c r="H176" s="209">
        <v>0.39800000000000002</v>
      </c>
      <c r="I176" s="210"/>
      <c r="J176" s="211">
        <f>ROUND(I176*H176,2)</f>
        <v>0</v>
      </c>
      <c r="K176" s="207" t="s">
        <v>138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1.04922</v>
      </c>
      <c r="R176" s="214">
        <f>Q176*H176</f>
        <v>0.41758956000000003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139</v>
      </c>
      <c r="AT176" s="216" t="s">
        <v>134</v>
      </c>
      <c r="AU176" s="216" t="s">
        <v>82</v>
      </c>
      <c r="AY176" s="18" t="s">
        <v>132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139</v>
      </c>
      <c r="BM176" s="216" t="s">
        <v>284</v>
      </c>
    </row>
    <row r="177" s="2" customFormat="1">
      <c r="A177" s="39"/>
      <c r="B177" s="40"/>
      <c r="C177" s="41"/>
      <c r="D177" s="218" t="s">
        <v>141</v>
      </c>
      <c r="E177" s="41"/>
      <c r="F177" s="219" t="s">
        <v>285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141</v>
      </c>
      <c r="AU177" s="18" t="s">
        <v>82</v>
      </c>
    </row>
    <row r="178" s="14" customFormat="1">
      <c r="A178" s="14"/>
      <c r="B178" s="235"/>
      <c r="C178" s="236"/>
      <c r="D178" s="225" t="s">
        <v>143</v>
      </c>
      <c r="E178" s="237" t="s">
        <v>19</v>
      </c>
      <c r="F178" s="238" t="s">
        <v>286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143</v>
      </c>
      <c r="AU178" s="244" t="s">
        <v>82</v>
      </c>
      <c r="AV178" s="14" t="s">
        <v>80</v>
      </c>
      <c r="AW178" s="14" t="s">
        <v>33</v>
      </c>
      <c r="AX178" s="14" t="s">
        <v>72</v>
      </c>
      <c r="AY178" s="244" t="s">
        <v>132</v>
      </c>
    </row>
    <row r="179" s="13" customFormat="1">
      <c r="A179" s="13"/>
      <c r="B179" s="223"/>
      <c r="C179" s="224"/>
      <c r="D179" s="225" t="s">
        <v>143</v>
      </c>
      <c r="E179" s="226" t="s">
        <v>19</v>
      </c>
      <c r="F179" s="227" t="s">
        <v>287</v>
      </c>
      <c r="G179" s="224"/>
      <c r="H179" s="228">
        <v>0.042999999999999997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143</v>
      </c>
      <c r="AU179" s="234" t="s">
        <v>82</v>
      </c>
      <c r="AV179" s="13" t="s">
        <v>82</v>
      </c>
      <c r="AW179" s="13" t="s">
        <v>33</v>
      </c>
      <c r="AX179" s="13" t="s">
        <v>72</v>
      </c>
      <c r="AY179" s="234" t="s">
        <v>132</v>
      </c>
    </row>
    <row r="180" s="14" customFormat="1">
      <c r="A180" s="14"/>
      <c r="B180" s="235"/>
      <c r="C180" s="236"/>
      <c r="D180" s="225" t="s">
        <v>143</v>
      </c>
      <c r="E180" s="237" t="s">
        <v>19</v>
      </c>
      <c r="F180" s="238" t="s">
        <v>288</v>
      </c>
      <c r="G180" s="236"/>
      <c r="H180" s="237" t="s">
        <v>19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143</v>
      </c>
      <c r="AU180" s="244" t="s">
        <v>82</v>
      </c>
      <c r="AV180" s="14" t="s">
        <v>80</v>
      </c>
      <c r="AW180" s="14" t="s">
        <v>33</v>
      </c>
      <c r="AX180" s="14" t="s">
        <v>72</v>
      </c>
      <c r="AY180" s="244" t="s">
        <v>132</v>
      </c>
    </row>
    <row r="181" s="13" customFormat="1">
      <c r="A181" s="13"/>
      <c r="B181" s="223"/>
      <c r="C181" s="224"/>
      <c r="D181" s="225" t="s">
        <v>143</v>
      </c>
      <c r="E181" s="226" t="s">
        <v>19</v>
      </c>
      <c r="F181" s="227" t="s">
        <v>289</v>
      </c>
      <c r="G181" s="224"/>
      <c r="H181" s="228">
        <v>0.35499999999999998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143</v>
      </c>
      <c r="AU181" s="234" t="s">
        <v>82</v>
      </c>
      <c r="AV181" s="13" t="s">
        <v>82</v>
      </c>
      <c r="AW181" s="13" t="s">
        <v>33</v>
      </c>
      <c r="AX181" s="13" t="s">
        <v>72</v>
      </c>
      <c r="AY181" s="234" t="s">
        <v>132</v>
      </c>
    </row>
    <row r="182" s="15" customFormat="1">
      <c r="A182" s="15"/>
      <c r="B182" s="245"/>
      <c r="C182" s="246"/>
      <c r="D182" s="225" t="s">
        <v>143</v>
      </c>
      <c r="E182" s="247" t="s">
        <v>19</v>
      </c>
      <c r="F182" s="248" t="s">
        <v>152</v>
      </c>
      <c r="G182" s="246"/>
      <c r="H182" s="249">
        <v>0.39799999999999996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143</v>
      </c>
      <c r="AU182" s="255" t="s">
        <v>82</v>
      </c>
      <c r="AV182" s="15" t="s">
        <v>139</v>
      </c>
      <c r="AW182" s="15" t="s">
        <v>33</v>
      </c>
      <c r="AX182" s="15" t="s">
        <v>80</v>
      </c>
      <c r="AY182" s="255" t="s">
        <v>132</v>
      </c>
    </row>
    <row r="183" s="2" customFormat="1" ht="24.15" customHeight="1">
      <c r="A183" s="39"/>
      <c r="B183" s="40"/>
      <c r="C183" s="205" t="s">
        <v>290</v>
      </c>
      <c r="D183" s="205" t="s">
        <v>134</v>
      </c>
      <c r="E183" s="206" t="s">
        <v>291</v>
      </c>
      <c r="F183" s="207" t="s">
        <v>292</v>
      </c>
      <c r="G183" s="208" t="s">
        <v>187</v>
      </c>
      <c r="H183" s="209">
        <v>0.113</v>
      </c>
      <c r="I183" s="210"/>
      <c r="J183" s="211">
        <f>ROUND(I183*H183,2)</f>
        <v>0</v>
      </c>
      <c r="K183" s="207" t="s">
        <v>138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1.94302</v>
      </c>
      <c r="R183" s="214">
        <f>Q183*H183</f>
        <v>0.21956126000000001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139</v>
      </c>
      <c r="AT183" s="216" t="s">
        <v>134</v>
      </c>
      <c r="AU183" s="216" t="s">
        <v>82</v>
      </c>
      <c r="AY183" s="18" t="s">
        <v>132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139</v>
      </c>
      <c r="BM183" s="216" t="s">
        <v>293</v>
      </c>
    </row>
    <row r="184" s="2" customFormat="1">
      <c r="A184" s="39"/>
      <c r="B184" s="40"/>
      <c r="C184" s="41"/>
      <c r="D184" s="218" t="s">
        <v>141</v>
      </c>
      <c r="E184" s="41"/>
      <c r="F184" s="219" t="s">
        <v>294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141</v>
      </c>
      <c r="AU184" s="18" t="s">
        <v>82</v>
      </c>
    </row>
    <row r="185" s="13" customFormat="1">
      <c r="A185" s="13"/>
      <c r="B185" s="223"/>
      <c r="C185" s="224"/>
      <c r="D185" s="225" t="s">
        <v>143</v>
      </c>
      <c r="E185" s="226" t="s">
        <v>19</v>
      </c>
      <c r="F185" s="227" t="s">
        <v>295</v>
      </c>
      <c r="G185" s="224"/>
      <c r="H185" s="228">
        <v>0.037999999999999999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143</v>
      </c>
      <c r="AU185" s="234" t="s">
        <v>82</v>
      </c>
      <c r="AV185" s="13" t="s">
        <v>82</v>
      </c>
      <c r="AW185" s="13" t="s">
        <v>33</v>
      </c>
      <c r="AX185" s="13" t="s">
        <v>72</v>
      </c>
      <c r="AY185" s="234" t="s">
        <v>132</v>
      </c>
    </row>
    <row r="186" s="13" customFormat="1">
      <c r="A186" s="13"/>
      <c r="B186" s="223"/>
      <c r="C186" s="224"/>
      <c r="D186" s="225" t="s">
        <v>143</v>
      </c>
      <c r="E186" s="226" t="s">
        <v>19</v>
      </c>
      <c r="F186" s="227" t="s">
        <v>296</v>
      </c>
      <c r="G186" s="224"/>
      <c r="H186" s="228">
        <v>0.074999999999999997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143</v>
      </c>
      <c r="AU186" s="234" t="s">
        <v>82</v>
      </c>
      <c r="AV186" s="13" t="s">
        <v>82</v>
      </c>
      <c r="AW186" s="13" t="s">
        <v>33</v>
      </c>
      <c r="AX186" s="13" t="s">
        <v>72</v>
      </c>
      <c r="AY186" s="234" t="s">
        <v>132</v>
      </c>
    </row>
    <row r="187" s="15" customFormat="1">
      <c r="A187" s="15"/>
      <c r="B187" s="245"/>
      <c r="C187" s="246"/>
      <c r="D187" s="225" t="s">
        <v>143</v>
      </c>
      <c r="E187" s="247" t="s">
        <v>19</v>
      </c>
      <c r="F187" s="248" t="s">
        <v>152</v>
      </c>
      <c r="G187" s="246"/>
      <c r="H187" s="249">
        <v>0.11299999999999999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5" t="s">
        <v>143</v>
      </c>
      <c r="AU187" s="255" t="s">
        <v>82</v>
      </c>
      <c r="AV187" s="15" t="s">
        <v>139</v>
      </c>
      <c r="AW187" s="15" t="s">
        <v>33</v>
      </c>
      <c r="AX187" s="15" t="s">
        <v>80</v>
      </c>
      <c r="AY187" s="255" t="s">
        <v>132</v>
      </c>
    </row>
    <row r="188" s="2" customFormat="1" ht="24.15" customHeight="1">
      <c r="A188" s="39"/>
      <c r="B188" s="40"/>
      <c r="C188" s="205" t="s">
        <v>297</v>
      </c>
      <c r="D188" s="205" t="s">
        <v>134</v>
      </c>
      <c r="E188" s="206" t="s">
        <v>298</v>
      </c>
      <c r="F188" s="207" t="s">
        <v>299</v>
      </c>
      <c r="G188" s="208" t="s">
        <v>220</v>
      </c>
      <c r="H188" s="209">
        <v>0.039</v>
      </c>
      <c r="I188" s="210"/>
      <c r="J188" s="211">
        <f>ROUND(I188*H188,2)</f>
        <v>0</v>
      </c>
      <c r="K188" s="207" t="s">
        <v>138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1.0900000000000001</v>
      </c>
      <c r="R188" s="214">
        <f>Q188*H188</f>
        <v>0.042510000000000006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139</v>
      </c>
      <c r="AT188" s="216" t="s">
        <v>134</v>
      </c>
      <c r="AU188" s="216" t="s">
        <v>82</v>
      </c>
      <c r="AY188" s="18" t="s">
        <v>132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139</v>
      </c>
      <c r="BM188" s="216" t="s">
        <v>300</v>
      </c>
    </row>
    <row r="189" s="2" customFormat="1">
      <c r="A189" s="39"/>
      <c r="B189" s="40"/>
      <c r="C189" s="41"/>
      <c r="D189" s="218" t="s">
        <v>141</v>
      </c>
      <c r="E189" s="41"/>
      <c r="F189" s="219" t="s">
        <v>301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141</v>
      </c>
      <c r="AU189" s="18" t="s">
        <v>82</v>
      </c>
    </row>
    <row r="190" s="13" customFormat="1">
      <c r="A190" s="13"/>
      <c r="B190" s="223"/>
      <c r="C190" s="224"/>
      <c r="D190" s="225" t="s">
        <v>143</v>
      </c>
      <c r="E190" s="226" t="s">
        <v>19</v>
      </c>
      <c r="F190" s="227" t="s">
        <v>302</v>
      </c>
      <c r="G190" s="224"/>
      <c r="H190" s="228">
        <v>0.0080000000000000002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143</v>
      </c>
      <c r="AU190" s="234" t="s">
        <v>82</v>
      </c>
      <c r="AV190" s="13" t="s">
        <v>82</v>
      </c>
      <c r="AW190" s="13" t="s">
        <v>33</v>
      </c>
      <c r="AX190" s="13" t="s">
        <v>72</v>
      </c>
      <c r="AY190" s="234" t="s">
        <v>132</v>
      </c>
    </row>
    <row r="191" s="13" customFormat="1">
      <c r="A191" s="13"/>
      <c r="B191" s="223"/>
      <c r="C191" s="224"/>
      <c r="D191" s="225" t="s">
        <v>143</v>
      </c>
      <c r="E191" s="226" t="s">
        <v>19</v>
      </c>
      <c r="F191" s="227" t="s">
        <v>303</v>
      </c>
      <c r="G191" s="224"/>
      <c r="H191" s="228">
        <v>0.0050000000000000001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143</v>
      </c>
      <c r="AU191" s="234" t="s">
        <v>82</v>
      </c>
      <c r="AV191" s="13" t="s">
        <v>82</v>
      </c>
      <c r="AW191" s="13" t="s">
        <v>33</v>
      </c>
      <c r="AX191" s="13" t="s">
        <v>72</v>
      </c>
      <c r="AY191" s="234" t="s">
        <v>132</v>
      </c>
    </row>
    <row r="192" s="13" customFormat="1">
      <c r="A192" s="13"/>
      <c r="B192" s="223"/>
      <c r="C192" s="224"/>
      <c r="D192" s="225" t="s">
        <v>143</v>
      </c>
      <c r="E192" s="226" t="s">
        <v>19</v>
      </c>
      <c r="F192" s="227" t="s">
        <v>304</v>
      </c>
      <c r="G192" s="224"/>
      <c r="H192" s="228">
        <v>0.016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143</v>
      </c>
      <c r="AU192" s="234" t="s">
        <v>82</v>
      </c>
      <c r="AV192" s="13" t="s">
        <v>82</v>
      </c>
      <c r="AW192" s="13" t="s">
        <v>33</v>
      </c>
      <c r="AX192" s="13" t="s">
        <v>72</v>
      </c>
      <c r="AY192" s="234" t="s">
        <v>132</v>
      </c>
    </row>
    <row r="193" s="13" customFormat="1">
      <c r="A193" s="13"/>
      <c r="B193" s="223"/>
      <c r="C193" s="224"/>
      <c r="D193" s="225" t="s">
        <v>143</v>
      </c>
      <c r="E193" s="226" t="s">
        <v>19</v>
      </c>
      <c r="F193" s="227" t="s">
        <v>305</v>
      </c>
      <c r="G193" s="224"/>
      <c r="H193" s="228">
        <v>0.01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143</v>
      </c>
      <c r="AU193" s="234" t="s">
        <v>82</v>
      </c>
      <c r="AV193" s="13" t="s">
        <v>82</v>
      </c>
      <c r="AW193" s="13" t="s">
        <v>33</v>
      </c>
      <c r="AX193" s="13" t="s">
        <v>72</v>
      </c>
      <c r="AY193" s="234" t="s">
        <v>132</v>
      </c>
    </row>
    <row r="194" s="15" customFormat="1">
      <c r="A194" s="15"/>
      <c r="B194" s="245"/>
      <c r="C194" s="246"/>
      <c r="D194" s="225" t="s">
        <v>143</v>
      </c>
      <c r="E194" s="247" t="s">
        <v>19</v>
      </c>
      <c r="F194" s="248" t="s">
        <v>152</v>
      </c>
      <c r="G194" s="246"/>
      <c r="H194" s="249">
        <v>0.039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5" t="s">
        <v>143</v>
      </c>
      <c r="AU194" s="255" t="s">
        <v>82</v>
      </c>
      <c r="AV194" s="15" t="s">
        <v>139</v>
      </c>
      <c r="AW194" s="15" t="s">
        <v>33</v>
      </c>
      <c r="AX194" s="15" t="s">
        <v>80</v>
      </c>
      <c r="AY194" s="255" t="s">
        <v>132</v>
      </c>
    </row>
    <row r="195" s="2" customFormat="1" ht="37.8" customHeight="1">
      <c r="A195" s="39"/>
      <c r="B195" s="40"/>
      <c r="C195" s="205" t="s">
        <v>306</v>
      </c>
      <c r="D195" s="205" t="s">
        <v>134</v>
      </c>
      <c r="E195" s="206" t="s">
        <v>307</v>
      </c>
      <c r="F195" s="207" t="s">
        <v>308</v>
      </c>
      <c r="G195" s="208" t="s">
        <v>165</v>
      </c>
      <c r="H195" s="209">
        <v>6.4000000000000004</v>
      </c>
      <c r="I195" s="210"/>
      <c r="J195" s="211">
        <f>ROUND(I195*H195,2)</f>
        <v>0</v>
      </c>
      <c r="K195" s="207" t="s">
        <v>138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0.0090500000000000008</v>
      </c>
      <c r="R195" s="214">
        <f>Q195*H195</f>
        <v>0.057920000000000006</v>
      </c>
      <c r="S195" s="214">
        <v>1.0000000000000001E-05</v>
      </c>
      <c r="T195" s="215">
        <f>S195*H195</f>
        <v>6.4000000000000011E-05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139</v>
      </c>
      <c r="AT195" s="216" t="s">
        <v>134</v>
      </c>
      <c r="AU195" s="216" t="s">
        <v>82</v>
      </c>
      <c r="AY195" s="18" t="s">
        <v>132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139</v>
      </c>
      <c r="BM195" s="216" t="s">
        <v>309</v>
      </c>
    </row>
    <row r="196" s="2" customFormat="1">
      <c r="A196" s="39"/>
      <c r="B196" s="40"/>
      <c r="C196" s="41"/>
      <c r="D196" s="218" t="s">
        <v>141</v>
      </c>
      <c r="E196" s="41"/>
      <c r="F196" s="219" t="s">
        <v>310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141</v>
      </c>
      <c r="AU196" s="18" t="s">
        <v>82</v>
      </c>
    </row>
    <row r="197" s="13" customFormat="1">
      <c r="A197" s="13"/>
      <c r="B197" s="223"/>
      <c r="C197" s="224"/>
      <c r="D197" s="225" t="s">
        <v>143</v>
      </c>
      <c r="E197" s="226" t="s">
        <v>19</v>
      </c>
      <c r="F197" s="227" t="s">
        <v>311</v>
      </c>
      <c r="G197" s="224"/>
      <c r="H197" s="228">
        <v>6.4000000000000004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143</v>
      </c>
      <c r="AU197" s="234" t="s">
        <v>82</v>
      </c>
      <c r="AV197" s="13" t="s">
        <v>82</v>
      </c>
      <c r="AW197" s="13" t="s">
        <v>33</v>
      </c>
      <c r="AX197" s="13" t="s">
        <v>80</v>
      </c>
      <c r="AY197" s="234" t="s">
        <v>132</v>
      </c>
    </row>
    <row r="198" s="2" customFormat="1" ht="37.8" customHeight="1">
      <c r="A198" s="39"/>
      <c r="B198" s="40"/>
      <c r="C198" s="205" t="s">
        <v>312</v>
      </c>
      <c r="D198" s="205" t="s">
        <v>134</v>
      </c>
      <c r="E198" s="206" t="s">
        <v>313</v>
      </c>
      <c r="F198" s="207" t="s">
        <v>314</v>
      </c>
      <c r="G198" s="208" t="s">
        <v>165</v>
      </c>
      <c r="H198" s="209">
        <v>16.100000000000001</v>
      </c>
      <c r="I198" s="210"/>
      <c r="J198" s="211">
        <f>ROUND(I198*H198,2)</f>
        <v>0</v>
      </c>
      <c r="K198" s="207" t="s">
        <v>138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0.013570000000000001</v>
      </c>
      <c r="R198" s="214">
        <f>Q198*H198</f>
        <v>0.21847700000000003</v>
      </c>
      <c r="S198" s="214">
        <v>1.0000000000000001E-05</v>
      </c>
      <c r="T198" s="215">
        <f>S198*H198</f>
        <v>0.00016100000000000004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139</v>
      </c>
      <c r="AT198" s="216" t="s">
        <v>134</v>
      </c>
      <c r="AU198" s="216" t="s">
        <v>82</v>
      </c>
      <c r="AY198" s="18" t="s">
        <v>132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139</v>
      </c>
      <c r="BM198" s="216" t="s">
        <v>315</v>
      </c>
    </row>
    <row r="199" s="2" customFormat="1">
      <c r="A199" s="39"/>
      <c r="B199" s="40"/>
      <c r="C199" s="41"/>
      <c r="D199" s="218" t="s">
        <v>141</v>
      </c>
      <c r="E199" s="41"/>
      <c r="F199" s="219" t="s">
        <v>316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141</v>
      </c>
      <c r="AU199" s="18" t="s">
        <v>82</v>
      </c>
    </row>
    <row r="200" s="2" customFormat="1" ht="24.15" customHeight="1">
      <c r="A200" s="39"/>
      <c r="B200" s="40"/>
      <c r="C200" s="205" t="s">
        <v>317</v>
      </c>
      <c r="D200" s="205" t="s">
        <v>134</v>
      </c>
      <c r="E200" s="206" t="s">
        <v>318</v>
      </c>
      <c r="F200" s="207" t="s">
        <v>319</v>
      </c>
      <c r="G200" s="208" t="s">
        <v>137</v>
      </c>
      <c r="H200" s="209">
        <v>3</v>
      </c>
      <c r="I200" s="210"/>
      <c r="J200" s="211">
        <f>ROUND(I200*H200,2)</f>
        <v>0</v>
      </c>
      <c r="K200" s="207" t="s">
        <v>138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0.11576</v>
      </c>
      <c r="R200" s="214">
        <f>Q200*H200</f>
        <v>0.34728000000000003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139</v>
      </c>
      <c r="AT200" s="216" t="s">
        <v>134</v>
      </c>
      <c r="AU200" s="216" t="s">
        <v>82</v>
      </c>
      <c r="AY200" s="18" t="s">
        <v>132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139</v>
      </c>
      <c r="BM200" s="216" t="s">
        <v>320</v>
      </c>
    </row>
    <row r="201" s="2" customFormat="1">
      <c r="A201" s="39"/>
      <c r="B201" s="40"/>
      <c r="C201" s="41"/>
      <c r="D201" s="218" t="s">
        <v>141</v>
      </c>
      <c r="E201" s="41"/>
      <c r="F201" s="219" t="s">
        <v>321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141</v>
      </c>
      <c r="AU201" s="18" t="s">
        <v>82</v>
      </c>
    </row>
    <row r="202" s="13" customFormat="1">
      <c r="A202" s="13"/>
      <c r="B202" s="223"/>
      <c r="C202" s="224"/>
      <c r="D202" s="225" t="s">
        <v>143</v>
      </c>
      <c r="E202" s="226" t="s">
        <v>19</v>
      </c>
      <c r="F202" s="227" t="s">
        <v>322</v>
      </c>
      <c r="G202" s="224"/>
      <c r="H202" s="228">
        <v>3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143</v>
      </c>
      <c r="AU202" s="234" t="s">
        <v>82</v>
      </c>
      <c r="AV202" s="13" t="s">
        <v>82</v>
      </c>
      <c r="AW202" s="13" t="s">
        <v>33</v>
      </c>
      <c r="AX202" s="13" t="s">
        <v>80</v>
      </c>
      <c r="AY202" s="234" t="s">
        <v>132</v>
      </c>
    </row>
    <row r="203" s="2" customFormat="1" ht="37.8" customHeight="1">
      <c r="A203" s="39"/>
      <c r="B203" s="40"/>
      <c r="C203" s="205" t="s">
        <v>323</v>
      </c>
      <c r="D203" s="205" t="s">
        <v>134</v>
      </c>
      <c r="E203" s="206" t="s">
        <v>324</v>
      </c>
      <c r="F203" s="207" t="s">
        <v>325</v>
      </c>
      <c r="G203" s="208" t="s">
        <v>137</v>
      </c>
      <c r="H203" s="209">
        <v>6.46</v>
      </c>
      <c r="I203" s="210"/>
      <c r="J203" s="211">
        <f>ROUND(I203*H203,2)</f>
        <v>0</v>
      </c>
      <c r="K203" s="207" t="s">
        <v>138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0.044339999999999997</v>
      </c>
      <c r="R203" s="214">
        <f>Q203*H203</f>
        <v>0.28643639999999998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139</v>
      </c>
      <c r="AT203" s="216" t="s">
        <v>134</v>
      </c>
      <c r="AU203" s="216" t="s">
        <v>82</v>
      </c>
      <c r="AY203" s="18" t="s">
        <v>132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139</v>
      </c>
      <c r="BM203" s="216" t="s">
        <v>326</v>
      </c>
    </row>
    <row r="204" s="2" customFormat="1">
      <c r="A204" s="39"/>
      <c r="B204" s="40"/>
      <c r="C204" s="41"/>
      <c r="D204" s="218" t="s">
        <v>141</v>
      </c>
      <c r="E204" s="41"/>
      <c r="F204" s="219" t="s">
        <v>327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141</v>
      </c>
      <c r="AU204" s="18" t="s">
        <v>82</v>
      </c>
    </row>
    <row r="205" s="13" customFormat="1">
      <c r="A205" s="13"/>
      <c r="B205" s="223"/>
      <c r="C205" s="224"/>
      <c r="D205" s="225" t="s">
        <v>143</v>
      </c>
      <c r="E205" s="226" t="s">
        <v>19</v>
      </c>
      <c r="F205" s="227" t="s">
        <v>328</v>
      </c>
      <c r="G205" s="224"/>
      <c r="H205" s="228">
        <v>6.46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143</v>
      </c>
      <c r="AU205" s="234" t="s">
        <v>82</v>
      </c>
      <c r="AV205" s="13" t="s">
        <v>82</v>
      </c>
      <c r="AW205" s="13" t="s">
        <v>33</v>
      </c>
      <c r="AX205" s="13" t="s">
        <v>80</v>
      </c>
      <c r="AY205" s="234" t="s">
        <v>132</v>
      </c>
    </row>
    <row r="206" s="2" customFormat="1" ht="37.8" customHeight="1">
      <c r="A206" s="39"/>
      <c r="B206" s="40"/>
      <c r="C206" s="205" t="s">
        <v>329</v>
      </c>
      <c r="D206" s="205" t="s">
        <v>134</v>
      </c>
      <c r="E206" s="206" t="s">
        <v>330</v>
      </c>
      <c r="F206" s="207" t="s">
        <v>331</v>
      </c>
      <c r="G206" s="208" t="s">
        <v>137</v>
      </c>
      <c r="H206" s="209">
        <v>0.45000000000000001</v>
      </c>
      <c r="I206" s="210"/>
      <c r="J206" s="211">
        <f>ROUND(I206*H206,2)</f>
        <v>0</v>
      </c>
      <c r="K206" s="207" t="s">
        <v>138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0.17818000000000001</v>
      </c>
      <c r="R206" s="214">
        <f>Q206*H206</f>
        <v>0.080181000000000002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139</v>
      </c>
      <c r="AT206" s="216" t="s">
        <v>134</v>
      </c>
      <c r="AU206" s="216" t="s">
        <v>82</v>
      </c>
      <c r="AY206" s="18" t="s">
        <v>132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139</v>
      </c>
      <c r="BM206" s="216" t="s">
        <v>332</v>
      </c>
    </row>
    <row r="207" s="2" customFormat="1">
      <c r="A207" s="39"/>
      <c r="B207" s="40"/>
      <c r="C207" s="41"/>
      <c r="D207" s="218" t="s">
        <v>141</v>
      </c>
      <c r="E207" s="41"/>
      <c r="F207" s="219" t="s">
        <v>333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141</v>
      </c>
      <c r="AU207" s="18" t="s">
        <v>82</v>
      </c>
    </row>
    <row r="208" s="13" customFormat="1">
      <c r="A208" s="13"/>
      <c r="B208" s="223"/>
      <c r="C208" s="224"/>
      <c r="D208" s="225" t="s">
        <v>143</v>
      </c>
      <c r="E208" s="226" t="s">
        <v>19</v>
      </c>
      <c r="F208" s="227" t="s">
        <v>334</v>
      </c>
      <c r="G208" s="224"/>
      <c r="H208" s="228">
        <v>0.14999999999999999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143</v>
      </c>
      <c r="AU208" s="234" t="s">
        <v>82</v>
      </c>
      <c r="AV208" s="13" t="s">
        <v>82</v>
      </c>
      <c r="AW208" s="13" t="s">
        <v>33</v>
      </c>
      <c r="AX208" s="13" t="s">
        <v>72</v>
      </c>
      <c r="AY208" s="234" t="s">
        <v>132</v>
      </c>
    </row>
    <row r="209" s="13" customFormat="1">
      <c r="A209" s="13"/>
      <c r="B209" s="223"/>
      <c r="C209" s="224"/>
      <c r="D209" s="225" t="s">
        <v>143</v>
      </c>
      <c r="E209" s="226" t="s">
        <v>19</v>
      </c>
      <c r="F209" s="227" t="s">
        <v>335</v>
      </c>
      <c r="G209" s="224"/>
      <c r="H209" s="228">
        <v>0.29999999999999999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143</v>
      </c>
      <c r="AU209" s="234" t="s">
        <v>82</v>
      </c>
      <c r="AV209" s="13" t="s">
        <v>82</v>
      </c>
      <c r="AW209" s="13" t="s">
        <v>33</v>
      </c>
      <c r="AX209" s="13" t="s">
        <v>72</v>
      </c>
      <c r="AY209" s="234" t="s">
        <v>132</v>
      </c>
    </row>
    <row r="210" s="15" customFormat="1">
      <c r="A210" s="15"/>
      <c r="B210" s="245"/>
      <c r="C210" s="246"/>
      <c r="D210" s="225" t="s">
        <v>143</v>
      </c>
      <c r="E210" s="247" t="s">
        <v>19</v>
      </c>
      <c r="F210" s="248" t="s">
        <v>152</v>
      </c>
      <c r="G210" s="246"/>
      <c r="H210" s="249">
        <v>0.44999999999999996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5" t="s">
        <v>143</v>
      </c>
      <c r="AU210" s="255" t="s">
        <v>82</v>
      </c>
      <c r="AV210" s="15" t="s">
        <v>139</v>
      </c>
      <c r="AW210" s="15" t="s">
        <v>33</v>
      </c>
      <c r="AX210" s="15" t="s">
        <v>80</v>
      </c>
      <c r="AY210" s="255" t="s">
        <v>132</v>
      </c>
    </row>
    <row r="211" s="12" customFormat="1" ht="22.8" customHeight="1">
      <c r="A211" s="12"/>
      <c r="B211" s="189"/>
      <c r="C211" s="190"/>
      <c r="D211" s="191" t="s">
        <v>71</v>
      </c>
      <c r="E211" s="203" t="s">
        <v>139</v>
      </c>
      <c r="F211" s="203" t="s">
        <v>336</v>
      </c>
      <c r="G211" s="190"/>
      <c r="H211" s="190"/>
      <c r="I211" s="193"/>
      <c r="J211" s="204">
        <f>BK211</f>
        <v>0</v>
      </c>
      <c r="K211" s="190"/>
      <c r="L211" s="195"/>
      <c r="M211" s="196"/>
      <c r="N211" s="197"/>
      <c r="O211" s="197"/>
      <c r="P211" s="198">
        <f>SUM(P212:P223)</f>
        <v>0</v>
      </c>
      <c r="Q211" s="197"/>
      <c r="R211" s="198">
        <f>SUM(R212:R223)</f>
        <v>1.0533134800000001</v>
      </c>
      <c r="S211" s="197"/>
      <c r="T211" s="199">
        <f>SUM(T212:T223)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0" t="s">
        <v>80</v>
      </c>
      <c r="AT211" s="201" t="s">
        <v>71</v>
      </c>
      <c r="AU211" s="201" t="s">
        <v>80</v>
      </c>
      <c r="AY211" s="200" t="s">
        <v>132</v>
      </c>
      <c r="BK211" s="202">
        <f>SUM(BK212:BK223)</f>
        <v>0</v>
      </c>
    </row>
    <row r="212" s="2" customFormat="1" ht="24.15" customHeight="1">
      <c r="A212" s="39"/>
      <c r="B212" s="40"/>
      <c r="C212" s="205" t="s">
        <v>337</v>
      </c>
      <c r="D212" s="205" t="s">
        <v>134</v>
      </c>
      <c r="E212" s="206" t="s">
        <v>338</v>
      </c>
      <c r="F212" s="207" t="s">
        <v>339</v>
      </c>
      <c r="G212" s="208" t="s">
        <v>187</v>
      </c>
      <c r="H212" s="209">
        <v>0.40000000000000002</v>
      </c>
      <c r="I212" s="210"/>
      <c r="J212" s="211">
        <f>ROUND(I212*H212,2)</f>
        <v>0</v>
      </c>
      <c r="K212" s="207" t="s">
        <v>138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2.5019800000000001</v>
      </c>
      <c r="R212" s="214">
        <f>Q212*H212</f>
        <v>1.0007920000000001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139</v>
      </c>
      <c r="AT212" s="216" t="s">
        <v>134</v>
      </c>
      <c r="AU212" s="216" t="s">
        <v>82</v>
      </c>
      <c r="AY212" s="18" t="s">
        <v>132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139</v>
      </c>
      <c r="BM212" s="216" t="s">
        <v>340</v>
      </c>
    </row>
    <row r="213" s="2" customFormat="1">
      <c r="A213" s="39"/>
      <c r="B213" s="40"/>
      <c r="C213" s="41"/>
      <c r="D213" s="218" t="s">
        <v>141</v>
      </c>
      <c r="E213" s="41"/>
      <c r="F213" s="219" t="s">
        <v>341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141</v>
      </c>
      <c r="AU213" s="18" t="s">
        <v>82</v>
      </c>
    </row>
    <row r="214" s="13" customFormat="1">
      <c r="A214" s="13"/>
      <c r="B214" s="223"/>
      <c r="C214" s="224"/>
      <c r="D214" s="225" t="s">
        <v>143</v>
      </c>
      <c r="E214" s="226" t="s">
        <v>19</v>
      </c>
      <c r="F214" s="227" t="s">
        <v>342</v>
      </c>
      <c r="G214" s="224"/>
      <c r="H214" s="228">
        <v>0.40000000000000002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143</v>
      </c>
      <c r="AU214" s="234" t="s">
        <v>82</v>
      </c>
      <c r="AV214" s="13" t="s">
        <v>82</v>
      </c>
      <c r="AW214" s="13" t="s">
        <v>33</v>
      </c>
      <c r="AX214" s="13" t="s">
        <v>80</v>
      </c>
      <c r="AY214" s="234" t="s">
        <v>132</v>
      </c>
    </row>
    <row r="215" s="2" customFormat="1" ht="24.15" customHeight="1">
      <c r="A215" s="39"/>
      <c r="B215" s="40"/>
      <c r="C215" s="205" t="s">
        <v>343</v>
      </c>
      <c r="D215" s="205" t="s">
        <v>134</v>
      </c>
      <c r="E215" s="206" t="s">
        <v>344</v>
      </c>
      <c r="F215" s="207" t="s">
        <v>345</v>
      </c>
      <c r="G215" s="208" t="s">
        <v>137</v>
      </c>
      <c r="H215" s="209">
        <v>4</v>
      </c>
      <c r="I215" s="210"/>
      <c r="J215" s="211">
        <f>ROUND(I215*H215,2)</f>
        <v>0</v>
      </c>
      <c r="K215" s="207" t="s">
        <v>138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0.0057600000000000004</v>
      </c>
      <c r="R215" s="214">
        <f>Q215*H215</f>
        <v>0.023040000000000001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139</v>
      </c>
      <c r="AT215" s="216" t="s">
        <v>134</v>
      </c>
      <c r="AU215" s="216" t="s">
        <v>82</v>
      </c>
      <c r="AY215" s="18" t="s">
        <v>132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139</v>
      </c>
      <c r="BM215" s="216" t="s">
        <v>346</v>
      </c>
    </row>
    <row r="216" s="2" customFormat="1">
      <c r="A216" s="39"/>
      <c r="B216" s="40"/>
      <c r="C216" s="41"/>
      <c r="D216" s="218" t="s">
        <v>141</v>
      </c>
      <c r="E216" s="41"/>
      <c r="F216" s="219" t="s">
        <v>347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141</v>
      </c>
      <c r="AU216" s="18" t="s">
        <v>82</v>
      </c>
    </row>
    <row r="217" s="13" customFormat="1">
      <c r="A217" s="13"/>
      <c r="B217" s="223"/>
      <c r="C217" s="224"/>
      <c r="D217" s="225" t="s">
        <v>143</v>
      </c>
      <c r="E217" s="226" t="s">
        <v>19</v>
      </c>
      <c r="F217" s="227" t="s">
        <v>348</v>
      </c>
      <c r="G217" s="224"/>
      <c r="H217" s="228">
        <v>4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143</v>
      </c>
      <c r="AU217" s="234" t="s">
        <v>82</v>
      </c>
      <c r="AV217" s="13" t="s">
        <v>82</v>
      </c>
      <c r="AW217" s="13" t="s">
        <v>33</v>
      </c>
      <c r="AX217" s="13" t="s">
        <v>80</v>
      </c>
      <c r="AY217" s="234" t="s">
        <v>132</v>
      </c>
    </row>
    <row r="218" s="2" customFormat="1" ht="24.15" customHeight="1">
      <c r="A218" s="39"/>
      <c r="B218" s="40"/>
      <c r="C218" s="205" t="s">
        <v>349</v>
      </c>
      <c r="D218" s="205" t="s">
        <v>134</v>
      </c>
      <c r="E218" s="206" t="s">
        <v>350</v>
      </c>
      <c r="F218" s="207" t="s">
        <v>351</v>
      </c>
      <c r="G218" s="208" t="s">
        <v>137</v>
      </c>
      <c r="H218" s="209">
        <v>4</v>
      </c>
      <c r="I218" s="210"/>
      <c r="J218" s="211">
        <f>ROUND(I218*H218,2)</f>
        <v>0</v>
      </c>
      <c r="K218" s="207" t="s">
        <v>138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139</v>
      </c>
      <c r="AT218" s="216" t="s">
        <v>134</v>
      </c>
      <c r="AU218" s="216" t="s">
        <v>82</v>
      </c>
      <c r="AY218" s="18" t="s">
        <v>132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139</v>
      </c>
      <c r="BM218" s="216" t="s">
        <v>352</v>
      </c>
    </row>
    <row r="219" s="2" customFormat="1">
      <c r="A219" s="39"/>
      <c r="B219" s="40"/>
      <c r="C219" s="41"/>
      <c r="D219" s="218" t="s">
        <v>141</v>
      </c>
      <c r="E219" s="41"/>
      <c r="F219" s="219" t="s">
        <v>353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141</v>
      </c>
      <c r="AU219" s="18" t="s">
        <v>82</v>
      </c>
    </row>
    <row r="220" s="2" customFormat="1" ht="24.15" customHeight="1">
      <c r="A220" s="39"/>
      <c r="B220" s="40"/>
      <c r="C220" s="205" t="s">
        <v>354</v>
      </c>
      <c r="D220" s="205" t="s">
        <v>134</v>
      </c>
      <c r="E220" s="206" t="s">
        <v>355</v>
      </c>
      <c r="F220" s="207" t="s">
        <v>356</v>
      </c>
      <c r="G220" s="208" t="s">
        <v>220</v>
      </c>
      <c r="H220" s="209">
        <v>0.028000000000000001</v>
      </c>
      <c r="I220" s="210"/>
      <c r="J220" s="211">
        <f>ROUND(I220*H220,2)</f>
        <v>0</v>
      </c>
      <c r="K220" s="207" t="s">
        <v>138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1.05291</v>
      </c>
      <c r="R220" s="214">
        <f>Q220*H220</f>
        <v>0.029481480000000001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139</v>
      </c>
      <c r="AT220" s="216" t="s">
        <v>134</v>
      </c>
      <c r="AU220" s="216" t="s">
        <v>82</v>
      </c>
      <c r="AY220" s="18" t="s">
        <v>132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139</v>
      </c>
      <c r="BM220" s="216" t="s">
        <v>357</v>
      </c>
    </row>
    <row r="221" s="2" customFormat="1">
      <c r="A221" s="39"/>
      <c r="B221" s="40"/>
      <c r="C221" s="41"/>
      <c r="D221" s="218" t="s">
        <v>141</v>
      </c>
      <c r="E221" s="41"/>
      <c r="F221" s="219" t="s">
        <v>358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141</v>
      </c>
      <c r="AU221" s="18" t="s">
        <v>82</v>
      </c>
    </row>
    <row r="222" s="14" customFormat="1">
      <c r="A222" s="14"/>
      <c r="B222" s="235"/>
      <c r="C222" s="236"/>
      <c r="D222" s="225" t="s">
        <v>143</v>
      </c>
      <c r="E222" s="237" t="s">
        <v>19</v>
      </c>
      <c r="F222" s="238" t="s">
        <v>359</v>
      </c>
      <c r="G222" s="236"/>
      <c r="H222" s="237" t="s">
        <v>19</v>
      </c>
      <c r="I222" s="239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143</v>
      </c>
      <c r="AU222" s="244" t="s">
        <v>82</v>
      </c>
      <c r="AV222" s="14" t="s">
        <v>80</v>
      </c>
      <c r="AW222" s="14" t="s">
        <v>33</v>
      </c>
      <c r="AX222" s="14" t="s">
        <v>72</v>
      </c>
      <c r="AY222" s="244" t="s">
        <v>132</v>
      </c>
    </row>
    <row r="223" s="13" customFormat="1">
      <c r="A223" s="13"/>
      <c r="B223" s="223"/>
      <c r="C223" s="224"/>
      <c r="D223" s="225" t="s">
        <v>143</v>
      </c>
      <c r="E223" s="226" t="s">
        <v>19</v>
      </c>
      <c r="F223" s="227" t="s">
        <v>360</v>
      </c>
      <c r="G223" s="224"/>
      <c r="H223" s="228">
        <v>0.028000000000000001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143</v>
      </c>
      <c r="AU223" s="234" t="s">
        <v>82</v>
      </c>
      <c r="AV223" s="13" t="s">
        <v>82</v>
      </c>
      <c r="AW223" s="13" t="s">
        <v>33</v>
      </c>
      <c r="AX223" s="13" t="s">
        <v>80</v>
      </c>
      <c r="AY223" s="234" t="s">
        <v>132</v>
      </c>
    </row>
    <row r="224" s="12" customFormat="1" ht="22.8" customHeight="1">
      <c r="A224" s="12"/>
      <c r="B224" s="189"/>
      <c r="C224" s="190"/>
      <c r="D224" s="191" t="s">
        <v>71</v>
      </c>
      <c r="E224" s="203" t="s">
        <v>162</v>
      </c>
      <c r="F224" s="203" t="s">
        <v>361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SUM(P225:P243)</f>
        <v>0</v>
      </c>
      <c r="Q224" s="197"/>
      <c r="R224" s="198">
        <f>SUM(R225:R243)</f>
        <v>9.8905432999999991</v>
      </c>
      <c r="S224" s="197"/>
      <c r="T224" s="199">
        <f>SUM(T225:T243)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80</v>
      </c>
      <c r="AT224" s="201" t="s">
        <v>71</v>
      </c>
      <c r="AU224" s="201" t="s">
        <v>80</v>
      </c>
      <c r="AY224" s="200" t="s">
        <v>132</v>
      </c>
      <c r="BK224" s="202">
        <f>SUM(BK225:BK243)</f>
        <v>0</v>
      </c>
    </row>
    <row r="225" s="2" customFormat="1" ht="66.75" customHeight="1">
      <c r="A225" s="39"/>
      <c r="B225" s="40"/>
      <c r="C225" s="205" t="s">
        <v>362</v>
      </c>
      <c r="D225" s="205" t="s">
        <v>134</v>
      </c>
      <c r="E225" s="206" t="s">
        <v>363</v>
      </c>
      <c r="F225" s="207" t="s">
        <v>364</v>
      </c>
      <c r="G225" s="208" t="s">
        <v>137</v>
      </c>
      <c r="H225" s="209">
        <v>43.659999999999997</v>
      </c>
      <c r="I225" s="210"/>
      <c r="J225" s="211">
        <f>ROUND(I225*H225,2)</f>
        <v>0</v>
      </c>
      <c r="K225" s="207" t="s">
        <v>138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0.098479999999999998</v>
      </c>
      <c r="R225" s="214">
        <f>Q225*H225</f>
        <v>4.2996367999999991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139</v>
      </c>
      <c r="AT225" s="216" t="s">
        <v>134</v>
      </c>
      <c r="AU225" s="216" t="s">
        <v>82</v>
      </c>
      <c r="AY225" s="18" t="s">
        <v>132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139</v>
      </c>
      <c r="BM225" s="216" t="s">
        <v>365</v>
      </c>
    </row>
    <row r="226" s="2" customFormat="1">
      <c r="A226" s="39"/>
      <c r="B226" s="40"/>
      <c r="C226" s="41"/>
      <c r="D226" s="218" t="s">
        <v>141</v>
      </c>
      <c r="E226" s="41"/>
      <c r="F226" s="219" t="s">
        <v>366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141</v>
      </c>
      <c r="AU226" s="18" t="s">
        <v>82</v>
      </c>
    </row>
    <row r="227" s="14" customFormat="1">
      <c r="A227" s="14"/>
      <c r="B227" s="235"/>
      <c r="C227" s="236"/>
      <c r="D227" s="225" t="s">
        <v>143</v>
      </c>
      <c r="E227" s="237" t="s">
        <v>19</v>
      </c>
      <c r="F227" s="238" t="s">
        <v>149</v>
      </c>
      <c r="G227" s="236"/>
      <c r="H227" s="237" t="s">
        <v>19</v>
      </c>
      <c r="I227" s="239"/>
      <c r="J227" s="236"/>
      <c r="K227" s="236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143</v>
      </c>
      <c r="AU227" s="244" t="s">
        <v>82</v>
      </c>
      <c r="AV227" s="14" t="s">
        <v>80</v>
      </c>
      <c r="AW227" s="14" t="s">
        <v>33</v>
      </c>
      <c r="AX227" s="14" t="s">
        <v>72</v>
      </c>
      <c r="AY227" s="244" t="s">
        <v>132</v>
      </c>
    </row>
    <row r="228" s="13" customFormat="1">
      <c r="A228" s="13"/>
      <c r="B228" s="223"/>
      <c r="C228" s="224"/>
      <c r="D228" s="225" t="s">
        <v>143</v>
      </c>
      <c r="E228" s="226" t="s">
        <v>19</v>
      </c>
      <c r="F228" s="227" t="s">
        <v>150</v>
      </c>
      <c r="G228" s="224"/>
      <c r="H228" s="228">
        <v>36.859999999999999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143</v>
      </c>
      <c r="AU228" s="234" t="s">
        <v>82</v>
      </c>
      <c r="AV228" s="13" t="s">
        <v>82</v>
      </c>
      <c r="AW228" s="13" t="s">
        <v>33</v>
      </c>
      <c r="AX228" s="13" t="s">
        <v>72</v>
      </c>
      <c r="AY228" s="234" t="s">
        <v>132</v>
      </c>
    </row>
    <row r="229" s="13" customFormat="1">
      <c r="A229" s="13"/>
      <c r="B229" s="223"/>
      <c r="C229" s="224"/>
      <c r="D229" s="225" t="s">
        <v>143</v>
      </c>
      <c r="E229" s="226" t="s">
        <v>19</v>
      </c>
      <c r="F229" s="227" t="s">
        <v>151</v>
      </c>
      <c r="G229" s="224"/>
      <c r="H229" s="228">
        <v>6.7999999999999998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143</v>
      </c>
      <c r="AU229" s="234" t="s">
        <v>82</v>
      </c>
      <c r="AV229" s="13" t="s">
        <v>82</v>
      </c>
      <c r="AW229" s="13" t="s">
        <v>33</v>
      </c>
      <c r="AX229" s="13" t="s">
        <v>72</v>
      </c>
      <c r="AY229" s="234" t="s">
        <v>132</v>
      </c>
    </row>
    <row r="230" s="15" customFormat="1">
      <c r="A230" s="15"/>
      <c r="B230" s="245"/>
      <c r="C230" s="246"/>
      <c r="D230" s="225" t="s">
        <v>143</v>
      </c>
      <c r="E230" s="247" t="s">
        <v>19</v>
      </c>
      <c r="F230" s="248" t="s">
        <v>152</v>
      </c>
      <c r="G230" s="246"/>
      <c r="H230" s="249">
        <v>43.659999999999997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5" t="s">
        <v>143</v>
      </c>
      <c r="AU230" s="255" t="s">
        <v>82</v>
      </c>
      <c r="AV230" s="15" t="s">
        <v>139</v>
      </c>
      <c r="AW230" s="15" t="s">
        <v>33</v>
      </c>
      <c r="AX230" s="15" t="s">
        <v>80</v>
      </c>
      <c r="AY230" s="255" t="s">
        <v>132</v>
      </c>
    </row>
    <row r="231" s="2" customFormat="1" ht="78" customHeight="1">
      <c r="A231" s="39"/>
      <c r="B231" s="40"/>
      <c r="C231" s="205" t="s">
        <v>367</v>
      </c>
      <c r="D231" s="205" t="s">
        <v>134</v>
      </c>
      <c r="E231" s="206" t="s">
        <v>368</v>
      </c>
      <c r="F231" s="207" t="s">
        <v>369</v>
      </c>
      <c r="G231" s="208" t="s">
        <v>137</v>
      </c>
      <c r="H231" s="209">
        <v>43.659999999999997</v>
      </c>
      <c r="I231" s="210"/>
      <c r="J231" s="211">
        <f>ROUND(I231*H231,2)</f>
        <v>0</v>
      </c>
      <c r="K231" s="207" t="s">
        <v>138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0.089219999999999994</v>
      </c>
      <c r="R231" s="214">
        <f>Q231*H231</f>
        <v>3.8953451999999995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139</v>
      </c>
      <c r="AT231" s="216" t="s">
        <v>134</v>
      </c>
      <c r="AU231" s="216" t="s">
        <v>82</v>
      </c>
      <c r="AY231" s="18" t="s">
        <v>132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139</v>
      </c>
      <c r="BM231" s="216" t="s">
        <v>370</v>
      </c>
    </row>
    <row r="232" s="2" customFormat="1">
      <c r="A232" s="39"/>
      <c r="B232" s="40"/>
      <c r="C232" s="41"/>
      <c r="D232" s="218" t="s">
        <v>141</v>
      </c>
      <c r="E232" s="41"/>
      <c r="F232" s="219" t="s">
        <v>371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141</v>
      </c>
      <c r="AU232" s="18" t="s">
        <v>82</v>
      </c>
    </row>
    <row r="233" s="14" customFormat="1">
      <c r="A233" s="14"/>
      <c r="B233" s="235"/>
      <c r="C233" s="236"/>
      <c r="D233" s="225" t="s">
        <v>143</v>
      </c>
      <c r="E233" s="237" t="s">
        <v>19</v>
      </c>
      <c r="F233" s="238" t="s">
        <v>149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143</v>
      </c>
      <c r="AU233" s="244" t="s">
        <v>82</v>
      </c>
      <c r="AV233" s="14" t="s">
        <v>80</v>
      </c>
      <c r="AW233" s="14" t="s">
        <v>33</v>
      </c>
      <c r="AX233" s="14" t="s">
        <v>72</v>
      </c>
      <c r="AY233" s="244" t="s">
        <v>132</v>
      </c>
    </row>
    <row r="234" s="13" customFormat="1">
      <c r="A234" s="13"/>
      <c r="B234" s="223"/>
      <c r="C234" s="224"/>
      <c r="D234" s="225" t="s">
        <v>143</v>
      </c>
      <c r="E234" s="226" t="s">
        <v>19</v>
      </c>
      <c r="F234" s="227" t="s">
        <v>150</v>
      </c>
      <c r="G234" s="224"/>
      <c r="H234" s="228">
        <v>36.859999999999999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143</v>
      </c>
      <c r="AU234" s="234" t="s">
        <v>82</v>
      </c>
      <c r="AV234" s="13" t="s">
        <v>82</v>
      </c>
      <c r="AW234" s="13" t="s">
        <v>33</v>
      </c>
      <c r="AX234" s="13" t="s">
        <v>72</v>
      </c>
      <c r="AY234" s="234" t="s">
        <v>132</v>
      </c>
    </row>
    <row r="235" s="13" customFormat="1">
      <c r="A235" s="13"/>
      <c r="B235" s="223"/>
      <c r="C235" s="224"/>
      <c r="D235" s="225" t="s">
        <v>143</v>
      </c>
      <c r="E235" s="226" t="s">
        <v>19</v>
      </c>
      <c r="F235" s="227" t="s">
        <v>151</v>
      </c>
      <c r="G235" s="224"/>
      <c r="H235" s="228">
        <v>6.7999999999999998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143</v>
      </c>
      <c r="AU235" s="234" t="s">
        <v>82</v>
      </c>
      <c r="AV235" s="13" t="s">
        <v>82</v>
      </c>
      <c r="AW235" s="13" t="s">
        <v>33</v>
      </c>
      <c r="AX235" s="13" t="s">
        <v>72</v>
      </c>
      <c r="AY235" s="234" t="s">
        <v>132</v>
      </c>
    </row>
    <row r="236" s="15" customFormat="1">
      <c r="A236" s="15"/>
      <c r="B236" s="245"/>
      <c r="C236" s="246"/>
      <c r="D236" s="225" t="s">
        <v>143</v>
      </c>
      <c r="E236" s="247" t="s">
        <v>19</v>
      </c>
      <c r="F236" s="248" t="s">
        <v>152</v>
      </c>
      <c r="G236" s="246"/>
      <c r="H236" s="249">
        <v>43.659999999999997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5" t="s">
        <v>143</v>
      </c>
      <c r="AU236" s="255" t="s">
        <v>82</v>
      </c>
      <c r="AV236" s="15" t="s">
        <v>139</v>
      </c>
      <c r="AW236" s="15" t="s">
        <v>33</v>
      </c>
      <c r="AX236" s="15" t="s">
        <v>80</v>
      </c>
      <c r="AY236" s="255" t="s">
        <v>132</v>
      </c>
    </row>
    <row r="237" s="2" customFormat="1" ht="78" customHeight="1">
      <c r="A237" s="39"/>
      <c r="B237" s="40"/>
      <c r="C237" s="205" t="s">
        <v>372</v>
      </c>
      <c r="D237" s="205" t="s">
        <v>134</v>
      </c>
      <c r="E237" s="206" t="s">
        <v>373</v>
      </c>
      <c r="F237" s="207" t="s">
        <v>374</v>
      </c>
      <c r="G237" s="208" t="s">
        <v>137</v>
      </c>
      <c r="H237" s="209">
        <v>7.1749999999999998</v>
      </c>
      <c r="I237" s="210"/>
      <c r="J237" s="211">
        <f>ROUND(I237*H237,2)</f>
        <v>0</v>
      </c>
      <c r="K237" s="207" t="s">
        <v>138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0.090399999999999994</v>
      </c>
      <c r="R237" s="214">
        <f>Q237*H237</f>
        <v>0.64861999999999997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139</v>
      </c>
      <c r="AT237" s="216" t="s">
        <v>134</v>
      </c>
      <c r="AU237" s="216" t="s">
        <v>82</v>
      </c>
      <c r="AY237" s="18" t="s">
        <v>132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139</v>
      </c>
      <c r="BM237" s="216" t="s">
        <v>375</v>
      </c>
    </row>
    <row r="238" s="2" customFormat="1">
      <c r="A238" s="39"/>
      <c r="B238" s="40"/>
      <c r="C238" s="41"/>
      <c r="D238" s="218" t="s">
        <v>141</v>
      </c>
      <c r="E238" s="41"/>
      <c r="F238" s="219" t="s">
        <v>376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141</v>
      </c>
      <c r="AU238" s="18" t="s">
        <v>82</v>
      </c>
    </row>
    <row r="239" s="13" customFormat="1">
      <c r="A239" s="13"/>
      <c r="B239" s="223"/>
      <c r="C239" s="224"/>
      <c r="D239" s="225" t="s">
        <v>143</v>
      </c>
      <c r="E239" s="226" t="s">
        <v>19</v>
      </c>
      <c r="F239" s="227" t="s">
        <v>377</v>
      </c>
      <c r="G239" s="224"/>
      <c r="H239" s="228">
        <v>12.810000000000001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143</v>
      </c>
      <c r="AU239" s="234" t="s">
        <v>82</v>
      </c>
      <c r="AV239" s="13" t="s">
        <v>82</v>
      </c>
      <c r="AW239" s="13" t="s">
        <v>33</v>
      </c>
      <c r="AX239" s="13" t="s">
        <v>72</v>
      </c>
      <c r="AY239" s="234" t="s">
        <v>132</v>
      </c>
    </row>
    <row r="240" s="13" customFormat="1">
      <c r="A240" s="13"/>
      <c r="B240" s="223"/>
      <c r="C240" s="224"/>
      <c r="D240" s="225" t="s">
        <v>143</v>
      </c>
      <c r="E240" s="226" t="s">
        <v>19</v>
      </c>
      <c r="F240" s="227" t="s">
        <v>378</v>
      </c>
      <c r="G240" s="224"/>
      <c r="H240" s="228">
        <v>-5.6349999999999998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143</v>
      </c>
      <c r="AU240" s="234" t="s">
        <v>82</v>
      </c>
      <c r="AV240" s="13" t="s">
        <v>82</v>
      </c>
      <c r="AW240" s="13" t="s">
        <v>33</v>
      </c>
      <c r="AX240" s="13" t="s">
        <v>72</v>
      </c>
      <c r="AY240" s="234" t="s">
        <v>132</v>
      </c>
    </row>
    <row r="241" s="15" customFormat="1">
      <c r="A241" s="15"/>
      <c r="B241" s="245"/>
      <c r="C241" s="246"/>
      <c r="D241" s="225" t="s">
        <v>143</v>
      </c>
      <c r="E241" s="247" t="s">
        <v>19</v>
      </c>
      <c r="F241" s="248" t="s">
        <v>152</v>
      </c>
      <c r="G241" s="246"/>
      <c r="H241" s="249">
        <v>7.1750000000000007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5" t="s">
        <v>143</v>
      </c>
      <c r="AU241" s="255" t="s">
        <v>82</v>
      </c>
      <c r="AV241" s="15" t="s">
        <v>139</v>
      </c>
      <c r="AW241" s="15" t="s">
        <v>33</v>
      </c>
      <c r="AX241" s="15" t="s">
        <v>80</v>
      </c>
      <c r="AY241" s="255" t="s">
        <v>132</v>
      </c>
    </row>
    <row r="242" s="2" customFormat="1" ht="24.15" customHeight="1">
      <c r="A242" s="39"/>
      <c r="B242" s="40"/>
      <c r="C242" s="256" t="s">
        <v>379</v>
      </c>
      <c r="D242" s="256" t="s">
        <v>250</v>
      </c>
      <c r="E242" s="257" t="s">
        <v>380</v>
      </c>
      <c r="F242" s="258" t="s">
        <v>381</v>
      </c>
      <c r="G242" s="259" t="s">
        <v>137</v>
      </c>
      <c r="H242" s="260">
        <v>7.3899999999999997</v>
      </c>
      <c r="I242" s="261"/>
      <c r="J242" s="262">
        <f>ROUND(I242*H242,2)</f>
        <v>0</v>
      </c>
      <c r="K242" s="258" t="s">
        <v>138</v>
      </c>
      <c r="L242" s="263"/>
      <c r="M242" s="264" t="s">
        <v>19</v>
      </c>
      <c r="N242" s="265" t="s">
        <v>43</v>
      </c>
      <c r="O242" s="85"/>
      <c r="P242" s="214">
        <f>O242*H242</f>
        <v>0</v>
      </c>
      <c r="Q242" s="214">
        <v>0.14166999999999999</v>
      </c>
      <c r="R242" s="214">
        <f>Q242*H242</f>
        <v>1.0469412999999999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179</v>
      </c>
      <c r="AT242" s="216" t="s">
        <v>250</v>
      </c>
      <c r="AU242" s="216" t="s">
        <v>82</v>
      </c>
      <c r="AY242" s="18" t="s">
        <v>132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139</v>
      </c>
      <c r="BM242" s="216" t="s">
        <v>382</v>
      </c>
    </row>
    <row r="243" s="13" customFormat="1">
      <c r="A243" s="13"/>
      <c r="B243" s="223"/>
      <c r="C243" s="224"/>
      <c r="D243" s="225" t="s">
        <v>143</v>
      </c>
      <c r="E243" s="224"/>
      <c r="F243" s="227" t="s">
        <v>383</v>
      </c>
      <c r="G243" s="224"/>
      <c r="H243" s="228">
        <v>7.3899999999999997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143</v>
      </c>
      <c r="AU243" s="234" t="s">
        <v>82</v>
      </c>
      <c r="AV243" s="13" t="s">
        <v>82</v>
      </c>
      <c r="AW243" s="13" t="s">
        <v>4</v>
      </c>
      <c r="AX243" s="13" t="s">
        <v>80</v>
      </c>
      <c r="AY243" s="234" t="s">
        <v>132</v>
      </c>
    </row>
    <row r="244" s="12" customFormat="1" ht="22.8" customHeight="1">
      <c r="A244" s="12"/>
      <c r="B244" s="189"/>
      <c r="C244" s="190"/>
      <c r="D244" s="191" t="s">
        <v>71</v>
      </c>
      <c r="E244" s="203" t="s">
        <v>169</v>
      </c>
      <c r="F244" s="203" t="s">
        <v>384</v>
      </c>
      <c r="G244" s="190"/>
      <c r="H244" s="190"/>
      <c r="I244" s="193"/>
      <c r="J244" s="204">
        <f>BK244</f>
        <v>0</v>
      </c>
      <c r="K244" s="190"/>
      <c r="L244" s="195"/>
      <c r="M244" s="196"/>
      <c r="N244" s="197"/>
      <c r="O244" s="197"/>
      <c r="P244" s="198">
        <f>SUM(P245:P271)</f>
        <v>0</v>
      </c>
      <c r="Q244" s="197"/>
      <c r="R244" s="198">
        <f>SUM(R245:R271)</f>
        <v>2.4973504000000002</v>
      </c>
      <c r="S244" s="197"/>
      <c r="T244" s="199">
        <f>SUM(T245:T271)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0" t="s">
        <v>80</v>
      </c>
      <c r="AT244" s="201" t="s">
        <v>71</v>
      </c>
      <c r="AU244" s="201" t="s">
        <v>80</v>
      </c>
      <c r="AY244" s="200" t="s">
        <v>132</v>
      </c>
      <c r="BK244" s="202">
        <f>SUM(BK245:BK271)</f>
        <v>0</v>
      </c>
    </row>
    <row r="245" s="2" customFormat="1" ht="37.8" customHeight="1">
      <c r="A245" s="39"/>
      <c r="B245" s="40"/>
      <c r="C245" s="205" t="s">
        <v>385</v>
      </c>
      <c r="D245" s="205" t="s">
        <v>134</v>
      </c>
      <c r="E245" s="206" t="s">
        <v>386</v>
      </c>
      <c r="F245" s="207" t="s">
        <v>387</v>
      </c>
      <c r="G245" s="208" t="s">
        <v>137</v>
      </c>
      <c r="H245" s="209">
        <v>53.887999999999998</v>
      </c>
      <c r="I245" s="210"/>
      <c r="J245" s="211">
        <f>ROUND(I245*H245,2)</f>
        <v>0</v>
      </c>
      <c r="K245" s="207" t="s">
        <v>138</v>
      </c>
      <c r="L245" s="45"/>
      <c r="M245" s="212" t="s">
        <v>19</v>
      </c>
      <c r="N245" s="213" t="s">
        <v>43</v>
      </c>
      <c r="O245" s="85"/>
      <c r="P245" s="214">
        <f>O245*H245</f>
        <v>0</v>
      </c>
      <c r="Q245" s="214">
        <v>0.026100000000000002</v>
      </c>
      <c r="R245" s="214">
        <f>Q245*H245</f>
        <v>1.4064768000000001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139</v>
      </c>
      <c r="AT245" s="216" t="s">
        <v>134</v>
      </c>
      <c r="AU245" s="216" t="s">
        <v>82</v>
      </c>
      <c r="AY245" s="18" t="s">
        <v>132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80</v>
      </c>
      <c r="BK245" s="217">
        <f>ROUND(I245*H245,2)</f>
        <v>0</v>
      </c>
      <c r="BL245" s="18" t="s">
        <v>139</v>
      </c>
      <c r="BM245" s="216" t="s">
        <v>388</v>
      </c>
    </row>
    <row r="246" s="2" customFormat="1">
      <c r="A246" s="39"/>
      <c r="B246" s="40"/>
      <c r="C246" s="41"/>
      <c r="D246" s="218" t="s">
        <v>141</v>
      </c>
      <c r="E246" s="41"/>
      <c r="F246" s="219" t="s">
        <v>389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141</v>
      </c>
      <c r="AU246" s="18" t="s">
        <v>82</v>
      </c>
    </row>
    <row r="247" s="13" customFormat="1">
      <c r="A247" s="13"/>
      <c r="B247" s="223"/>
      <c r="C247" s="224"/>
      <c r="D247" s="225" t="s">
        <v>143</v>
      </c>
      <c r="E247" s="226" t="s">
        <v>19</v>
      </c>
      <c r="F247" s="227" t="s">
        <v>390</v>
      </c>
      <c r="G247" s="224"/>
      <c r="H247" s="228">
        <v>30.896000000000001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143</v>
      </c>
      <c r="AU247" s="234" t="s">
        <v>82</v>
      </c>
      <c r="AV247" s="13" t="s">
        <v>82</v>
      </c>
      <c r="AW247" s="13" t="s">
        <v>33</v>
      </c>
      <c r="AX247" s="13" t="s">
        <v>72</v>
      </c>
      <c r="AY247" s="234" t="s">
        <v>132</v>
      </c>
    </row>
    <row r="248" s="13" customFormat="1">
      <c r="A248" s="13"/>
      <c r="B248" s="223"/>
      <c r="C248" s="224"/>
      <c r="D248" s="225" t="s">
        <v>143</v>
      </c>
      <c r="E248" s="226" t="s">
        <v>19</v>
      </c>
      <c r="F248" s="227" t="s">
        <v>391</v>
      </c>
      <c r="G248" s="224"/>
      <c r="H248" s="228">
        <v>-2.3999999999999999</v>
      </c>
      <c r="I248" s="229"/>
      <c r="J248" s="224"/>
      <c r="K248" s="224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143</v>
      </c>
      <c r="AU248" s="234" t="s">
        <v>82</v>
      </c>
      <c r="AV248" s="13" t="s">
        <v>82</v>
      </c>
      <c r="AW248" s="13" t="s">
        <v>33</v>
      </c>
      <c r="AX248" s="13" t="s">
        <v>72</v>
      </c>
      <c r="AY248" s="234" t="s">
        <v>132</v>
      </c>
    </row>
    <row r="249" s="13" customFormat="1">
      <c r="A249" s="13"/>
      <c r="B249" s="223"/>
      <c r="C249" s="224"/>
      <c r="D249" s="225" t="s">
        <v>143</v>
      </c>
      <c r="E249" s="226" t="s">
        <v>19</v>
      </c>
      <c r="F249" s="227" t="s">
        <v>392</v>
      </c>
      <c r="G249" s="224"/>
      <c r="H249" s="228">
        <v>2.6000000000000001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143</v>
      </c>
      <c r="AU249" s="234" t="s">
        <v>82</v>
      </c>
      <c r="AV249" s="13" t="s">
        <v>82</v>
      </c>
      <c r="AW249" s="13" t="s">
        <v>33</v>
      </c>
      <c r="AX249" s="13" t="s">
        <v>72</v>
      </c>
      <c r="AY249" s="234" t="s">
        <v>132</v>
      </c>
    </row>
    <row r="250" s="13" customFormat="1">
      <c r="A250" s="13"/>
      <c r="B250" s="223"/>
      <c r="C250" s="224"/>
      <c r="D250" s="225" t="s">
        <v>143</v>
      </c>
      <c r="E250" s="226" t="s">
        <v>19</v>
      </c>
      <c r="F250" s="227" t="s">
        <v>393</v>
      </c>
      <c r="G250" s="224"/>
      <c r="H250" s="228">
        <v>-0.59999999999999998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143</v>
      </c>
      <c r="AU250" s="234" t="s">
        <v>82</v>
      </c>
      <c r="AV250" s="13" t="s">
        <v>82</v>
      </c>
      <c r="AW250" s="13" t="s">
        <v>33</v>
      </c>
      <c r="AX250" s="13" t="s">
        <v>72</v>
      </c>
      <c r="AY250" s="234" t="s">
        <v>132</v>
      </c>
    </row>
    <row r="251" s="13" customFormat="1">
      <c r="A251" s="13"/>
      <c r="B251" s="223"/>
      <c r="C251" s="224"/>
      <c r="D251" s="225" t="s">
        <v>143</v>
      </c>
      <c r="E251" s="226" t="s">
        <v>19</v>
      </c>
      <c r="F251" s="227" t="s">
        <v>394</v>
      </c>
      <c r="G251" s="224"/>
      <c r="H251" s="228">
        <v>1.45</v>
      </c>
      <c r="I251" s="229"/>
      <c r="J251" s="224"/>
      <c r="K251" s="224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143</v>
      </c>
      <c r="AU251" s="234" t="s">
        <v>82</v>
      </c>
      <c r="AV251" s="13" t="s">
        <v>82</v>
      </c>
      <c r="AW251" s="13" t="s">
        <v>33</v>
      </c>
      <c r="AX251" s="13" t="s">
        <v>72</v>
      </c>
      <c r="AY251" s="234" t="s">
        <v>132</v>
      </c>
    </row>
    <row r="252" s="13" customFormat="1">
      <c r="A252" s="13"/>
      <c r="B252" s="223"/>
      <c r="C252" s="224"/>
      <c r="D252" s="225" t="s">
        <v>143</v>
      </c>
      <c r="E252" s="226" t="s">
        <v>19</v>
      </c>
      <c r="F252" s="227" t="s">
        <v>395</v>
      </c>
      <c r="G252" s="224"/>
      <c r="H252" s="228">
        <v>-1.7729999999999999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143</v>
      </c>
      <c r="AU252" s="234" t="s">
        <v>82</v>
      </c>
      <c r="AV252" s="13" t="s">
        <v>82</v>
      </c>
      <c r="AW252" s="13" t="s">
        <v>33</v>
      </c>
      <c r="AX252" s="13" t="s">
        <v>72</v>
      </c>
      <c r="AY252" s="234" t="s">
        <v>132</v>
      </c>
    </row>
    <row r="253" s="13" customFormat="1">
      <c r="A253" s="13"/>
      <c r="B253" s="223"/>
      <c r="C253" s="224"/>
      <c r="D253" s="225" t="s">
        <v>143</v>
      </c>
      <c r="E253" s="226" t="s">
        <v>19</v>
      </c>
      <c r="F253" s="227" t="s">
        <v>396</v>
      </c>
      <c r="G253" s="224"/>
      <c r="H253" s="228">
        <v>2.4199999999999999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143</v>
      </c>
      <c r="AU253" s="234" t="s">
        <v>82</v>
      </c>
      <c r="AV253" s="13" t="s">
        <v>82</v>
      </c>
      <c r="AW253" s="13" t="s">
        <v>33</v>
      </c>
      <c r="AX253" s="13" t="s">
        <v>72</v>
      </c>
      <c r="AY253" s="234" t="s">
        <v>132</v>
      </c>
    </row>
    <row r="254" s="13" customFormat="1">
      <c r="A254" s="13"/>
      <c r="B254" s="223"/>
      <c r="C254" s="224"/>
      <c r="D254" s="225" t="s">
        <v>143</v>
      </c>
      <c r="E254" s="226" t="s">
        <v>19</v>
      </c>
      <c r="F254" s="227" t="s">
        <v>397</v>
      </c>
      <c r="G254" s="224"/>
      <c r="H254" s="228">
        <v>10.5</v>
      </c>
      <c r="I254" s="229"/>
      <c r="J254" s="224"/>
      <c r="K254" s="224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143</v>
      </c>
      <c r="AU254" s="234" t="s">
        <v>82</v>
      </c>
      <c r="AV254" s="13" t="s">
        <v>82</v>
      </c>
      <c r="AW254" s="13" t="s">
        <v>33</v>
      </c>
      <c r="AX254" s="13" t="s">
        <v>72</v>
      </c>
      <c r="AY254" s="234" t="s">
        <v>132</v>
      </c>
    </row>
    <row r="255" s="13" customFormat="1">
      <c r="A255" s="13"/>
      <c r="B255" s="223"/>
      <c r="C255" s="224"/>
      <c r="D255" s="225" t="s">
        <v>143</v>
      </c>
      <c r="E255" s="226" t="s">
        <v>19</v>
      </c>
      <c r="F255" s="227" t="s">
        <v>391</v>
      </c>
      <c r="G255" s="224"/>
      <c r="H255" s="228">
        <v>-2.3999999999999999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143</v>
      </c>
      <c r="AU255" s="234" t="s">
        <v>82</v>
      </c>
      <c r="AV255" s="13" t="s">
        <v>82</v>
      </c>
      <c r="AW255" s="13" t="s">
        <v>33</v>
      </c>
      <c r="AX255" s="13" t="s">
        <v>72</v>
      </c>
      <c r="AY255" s="234" t="s">
        <v>132</v>
      </c>
    </row>
    <row r="256" s="13" customFormat="1">
      <c r="A256" s="13"/>
      <c r="B256" s="223"/>
      <c r="C256" s="224"/>
      <c r="D256" s="225" t="s">
        <v>143</v>
      </c>
      <c r="E256" s="226" t="s">
        <v>19</v>
      </c>
      <c r="F256" s="227" t="s">
        <v>392</v>
      </c>
      <c r="G256" s="224"/>
      <c r="H256" s="228">
        <v>2.6000000000000001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143</v>
      </c>
      <c r="AU256" s="234" t="s">
        <v>82</v>
      </c>
      <c r="AV256" s="13" t="s">
        <v>82</v>
      </c>
      <c r="AW256" s="13" t="s">
        <v>33</v>
      </c>
      <c r="AX256" s="13" t="s">
        <v>72</v>
      </c>
      <c r="AY256" s="234" t="s">
        <v>132</v>
      </c>
    </row>
    <row r="257" s="13" customFormat="1">
      <c r="A257" s="13"/>
      <c r="B257" s="223"/>
      <c r="C257" s="224"/>
      <c r="D257" s="225" t="s">
        <v>143</v>
      </c>
      <c r="E257" s="226" t="s">
        <v>19</v>
      </c>
      <c r="F257" s="227" t="s">
        <v>398</v>
      </c>
      <c r="G257" s="224"/>
      <c r="H257" s="228">
        <v>10.5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143</v>
      </c>
      <c r="AU257" s="234" t="s">
        <v>82</v>
      </c>
      <c r="AV257" s="13" t="s">
        <v>82</v>
      </c>
      <c r="AW257" s="13" t="s">
        <v>33</v>
      </c>
      <c r="AX257" s="13" t="s">
        <v>72</v>
      </c>
      <c r="AY257" s="234" t="s">
        <v>132</v>
      </c>
    </row>
    <row r="258" s="13" customFormat="1">
      <c r="A258" s="13"/>
      <c r="B258" s="223"/>
      <c r="C258" s="224"/>
      <c r="D258" s="225" t="s">
        <v>143</v>
      </c>
      <c r="E258" s="226" t="s">
        <v>19</v>
      </c>
      <c r="F258" s="227" t="s">
        <v>399</v>
      </c>
      <c r="G258" s="224"/>
      <c r="H258" s="228">
        <v>-2.54</v>
      </c>
      <c r="I258" s="229"/>
      <c r="J258" s="224"/>
      <c r="K258" s="224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143</v>
      </c>
      <c r="AU258" s="234" t="s">
        <v>82</v>
      </c>
      <c r="AV258" s="13" t="s">
        <v>82</v>
      </c>
      <c r="AW258" s="13" t="s">
        <v>33</v>
      </c>
      <c r="AX258" s="13" t="s">
        <v>72</v>
      </c>
      <c r="AY258" s="234" t="s">
        <v>132</v>
      </c>
    </row>
    <row r="259" s="13" customFormat="1">
      <c r="A259" s="13"/>
      <c r="B259" s="223"/>
      <c r="C259" s="224"/>
      <c r="D259" s="225" t="s">
        <v>143</v>
      </c>
      <c r="E259" s="226" t="s">
        <v>19</v>
      </c>
      <c r="F259" s="227" t="s">
        <v>400</v>
      </c>
      <c r="G259" s="224"/>
      <c r="H259" s="228">
        <v>2.6349999999999998</v>
      </c>
      <c r="I259" s="229"/>
      <c r="J259" s="224"/>
      <c r="K259" s="224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143</v>
      </c>
      <c r="AU259" s="234" t="s">
        <v>82</v>
      </c>
      <c r="AV259" s="13" t="s">
        <v>82</v>
      </c>
      <c r="AW259" s="13" t="s">
        <v>33</v>
      </c>
      <c r="AX259" s="13" t="s">
        <v>72</v>
      </c>
      <c r="AY259" s="234" t="s">
        <v>132</v>
      </c>
    </row>
    <row r="260" s="15" customFormat="1">
      <c r="A260" s="15"/>
      <c r="B260" s="245"/>
      <c r="C260" s="246"/>
      <c r="D260" s="225" t="s">
        <v>143</v>
      </c>
      <c r="E260" s="247" t="s">
        <v>19</v>
      </c>
      <c r="F260" s="248" t="s">
        <v>152</v>
      </c>
      <c r="G260" s="246"/>
      <c r="H260" s="249">
        <v>53.888000000000005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5" t="s">
        <v>143</v>
      </c>
      <c r="AU260" s="255" t="s">
        <v>82</v>
      </c>
      <c r="AV260" s="15" t="s">
        <v>139</v>
      </c>
      <c r="AW260" s="15" t="s">
        <v>33</v>
      </c>
      <c r="AX260" s="15" t="s">
        <v>80</v>
      </c>
      <c r="AY260" s="255" t="s">
        <v>132</v>
      </c>
    </row>
    <row r="261" s="2" customFormat="1" ht="24.15" customHeight="1">
      <c r="A261" s="39"/>
      <c r="B261" s="40"/>
      <c r="C261" s="205" t="s">
        <v>401</v>
      </c>
      <c r="D261" s="205" t="s">
        <v>134</v>
      </c>
      <c r="E261" s="206" t="s">
        <v>402</v>
      </c>
      <c r="F261" s="207" t="s">
        <v>403</v>
      </c>
      <c r="G261" s="208" t="s">
        <v>137</v>
      </c>
      <c r="H261" s="209">
        <v>10.359999999999999</v>
      </c>
      <c r="I261" s="210"/>
      <c r="J261" s="211">
        <f>ROUND(I261*H261,2)</f>
        <v>0</v>
      </c>
      <c r="K261" s="207" t="s">
        <v>138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0.00025999999999999998</v>
      </c>
      <c r="R261" s="214">
        <f>Q261*H261</f>
        <v>0.0026935999999999996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139</v>
      </c>
      <c r="AT261" s="216" t="s">
        <v>134</v>
      </c>
      <c r="AU261" s="216" t="s">
        <v>82</v>
      </c>
      <c r="AY261" s="18" t="s">
        <v>132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139</v>
      </c>
      <c r="BM261" s="216" t="s">
        <v>404</v>
      </c>
    </row>
    <row r="262" s="2" customFormat="1">
      <c r="A262" s="39"/>
      <c r="B262" s="40"/>
      <c r="C262" s="41"/>
      <c r="D262" s="218" t="s">
        <v>141</v>
      </c>
      <c r="E262" s="41"/>
      <c r="F262" s="219" t="s">
        <v>405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141</v>
      </c>
      <c r="AU262" s="18" t="s">
        <v>82</v>
      </c>
    </row>
    <row r="263" s="2" customFormat="1" ht="33" customHeight="1">
      <c r="A263" s="39"/>
      <c r="B263" s="40"/>
      <c r="C263" s="205" t="s">
        <v>406</v>
      </c>
      <c r="D263" s="205" t="s">
        <v>134</v>
      </c>
      <c r="E263" s="206" t="s">
        <v>407</v>
      </c>
      <c r="F263" s="207" t="s">
        <v>408</v>
      </c>
      <c r="G263" s="208" t="s">
        <v>137</v>
      </c>
      <c r="H263" s="209">
        <v>10.359999999999999</v>
      </c>
      <c r="I263" s="210"/>
      <c r="J263" s="211">
        <f>ROUND(I263*H263,2)</f>
        <v>0</v>
      </c>
      <c r="K263" s="207" t="s">
        <v>138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0.010500000000000001</v>
      </c>
      <c r="R263" s="214">
        <f>Q263*H263</f>
        <v>0.10878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139</v>
      </c>
      <c r="AT263" s="216" t="s">
        <v>134</v>
      </c>
      <c r="AU263" s="216" t="s">
        <v>82</v>
      </c>
      <c r="AY263" s="18" t="s">
        <v>132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139</v>
      </c>
      <c r="BM263" s="216" t="s">
        <v>409</v>
      </c>
    </row>
    <row r="264" s="2" customFormat="1">
      <c r="A264" s="39"/>
      <c r="B264" s="40"/>
      <c r="C264" s="41"/>
      <c r="D264" s="218" t="s">
        <v>141</v>
      </c>
      <c r="E264" s="41"/>
      <c r="F264" s="219" t="s">
        <v>410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141</v>
      </c>
      <c r="AU264" s="18" t="s">
        <v>82</v>
      </c>
    </row>
    <row r="265" s="13" customFormat="1">
      <c r="A265" s="13"/>
      <c r="B265" s="223"/>
      <c r="C265" s="224"/>
      <c r="D265" s="225" t="s">
        <v>143</v>
      </c>
      <c r="E265" s="226" t="s">
        <v>19</v>
      </c>
      <c r="F265" s="227" t="s">
        <v>411</v>
      </c>
      <c r="G265" s="224"/>
      <c r="H265" s="228">
        <v>10.359999999999999</v>
      </c>
      <c r="I265" s="229"/>
      <c r="J265" s="224"/>
      <c r="K265" s="224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143</v>
      </c>
      <c r="AU265" s="234" t="s">
        <v>82</v>
      </c>
      <c r="AV265" s="13" t="s">
        <v>82</v>
      </c>
      <c r="AW265" s="13" t="s">
        <v>33</v>
      </c>
      <c r="AX265" s="13" t="s">
        <v>80</v>
      </c>
      <c r="AY265" s="234" t="s">
        <v>132</v>
      </c>
    </row>
    <row r="266" s="2" customFormat="1" ht="24.15" customHeight="1">
      <c r="A266" s="39"/>
      <c r="B266" s="40"/>
      <c r="C266" s="205" t="s">
        <v>412</v>
      </c>
      <c r="D266" s="205" t="s">
        <v>134</v>
      </c>
      <c r="E266" s="206" t="s">
        <v>413</v>
      </c>
      <c r="F266" s="207" t="s">
        <v>414</v>
      </c>
      <c r="G266" s="208" t="s">
        <v>137</v>
      </c>
      <c r="H266" s="209">
        <v>8.2599999999999998</v>
      </c>
      <c r="I266" s="210"/>
      <c r="J266" s="211">
        <f>ROUND(I266*H266,2)</f>
        <v>0</v>
      </c>
      <c r="K266" s="207" t="s">
        <v>138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0.11</v>
      </c>
      <c r="R266" s="214">
        <f>Q266*H266</f>
        <v>0.90859999999999996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139</v>
      </c>
      <c r="AT266" s="216" t="s">
        <v>134</v>
      </c>
      <c r="AU266" s="216" t="s">
        <v>82</v>
      </c>
      <c r="AY266" s="18" t="s">
        <v>132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139</v>
      </c>
      <c r="BM266" s="216" t="s">
        <v>415</v>
      </c>
    </row>
    <row r="267" s="2" customFormat="1">
      <c r="A267" s="39"/>
      <c r="B267" s="40"/>
      <c r="C267" s="41"/>
      <c r="D267" s="218" t="s">
        <v>141</v>
      </c>
      <c r="E267" s="41"/>
      <c r="F267" s="219" t="s">
        <v>416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141</v>
      </c>
      <c r="AU267" s="18" t="s">
        <v>82</v>
      </c>
    </row>
    <row r="268" s="13" customFormat="1">
      <c r="A268" s="13"/>
      <c r="B268" s="223"/>
      <c r="C268" s="224"/>
      <c r="D268" s="225" t="s">
        <v>143</v>
      </c>
      <c r="E268" s="226" t="s">
        <v>19</v>
      </c>
      <c r="F268" s="227" t="s">
        <v>241</v>
      </c>
      <c r="G268" s="224"/>
      <c r="H268" s="228">
        <v>8.2599999999999998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143</v>
      </c>
      <c r="AU268" s="234" t="s">
        <v>82</v>
      </c>
      <c r="AV268" s="13" t="s">
        <v>82</v>
      </c>
      <c r="AW268" s="13" t="s">
        <v>33</v>
      </c>
      <c r="AX268" s="13" t="s">
        <v>80</v>
      </c>
      <c r="AY268" s="234" t="s">
        <v>132</v>
      </c>
    </row>
    <row r="269" s="2" customFormat="1" ht="37.8" customHeight="1">
      <c r="A269" s="39"/>
      <c r="B269" s="40"/>
      <c r="C269" s="205" t="s">
        <v>417</v>
      </c>
      <c r="D269" s="205" t="s">
        <v>134</v>
      </c>
      <c r="E269" s="206" t="s">
        <v>418</v>
      </c>
      <c r="F269" s="207" t="s">
        <v>419</v>
      </c>
      <c r="G269" s="208" t="s">
        <v>420</v>
      </c>
      <c r="H269" s="209">
        <v>1</v>
      </c>
      <c r="I269" s="210"/>
      <c r="J269" s="211">
        <f>ROUND(I269*H269,2)</f>
        <v>0</v>
      </c>
      <c r="K269" s="207" t="s">
        <v>138</v>
      </c>
      <c r="L269" s="45"/>
      <c r="M269" s="212" t="s">
        <v>19</v>
      </c>
      <c r="N269" s="213" t="s">
        <v>43</v>
      </c>
      <c r="O269" s="85"/>
      <c r="P269" s="214">
        <f>O269*H269</f>
        <v>0</v>
      </c>
      <c r="Q269" s="214">
        <v>0.04684</v>
      </c>
      <c r="R269" s="214">
        <f>Q269*H269</f>
        <v>0.04684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139</v>
      </c>
      <c r="AT269" s="216" t="s">
        <v>134</v>
      </c>
      <c r="AU269" s="216" t="s">
        <v>82</v>
      </c>
      <c r="AY269" s="18" t="s">
        <v>132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80</v>
      </c>
      <c r="BK269" s="217">
        <f>ROUND(I269*H269,2)</f>
        <v>0</v>
      </c>
      <c r="BL269" s="18" t="s">
        <v>139</v>
      </c>
      <c r="BM269" s="216" t="s">
        <v>421</v>
      </c>
    </row>
    <row r="270" s="2" customFormat="1">
      <c r="A270" s="39"/>
      <c r="B270" s="40"/>
      <c r="C270" s="41"/>
      <c r="D270" s="218" t="s">
        <v>141</v>
      </c>
      <c r="E270" s="41"/>
      <c r="F270" s="219" t="s">
        <v>422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141</v>
      </c>
      <c r="AU270" s="18" t="s">
        <v>82</v>
      </c>
    </row>
    <row r="271" s="2" customFormat="1" ht="33" customHeight="1">
      <c r="A271" s="39"/>
      <c r="B271" s="40"/>
      <c r="C271" s="256" t="s">
        <v>423</v>
      </c>
      <c r="D271" s="256" t="s">
        <v>250</v>
      </c>
      <c r="E271" s="257" t="s">
        <v>424</v>
      </c>
      <c r="F271" s="258" t="s">
        <v>425</v>
      </c>
      <c r="G271" s="259" t="s">
        <v>420</v>
      </c>
      <c r="H271" s="260">
        <v>1</v>
      </c>
      <c r="I271" s="261"/>
      <c r="J271" s="262">
        <f>ROUND(I271*H271,2)</f>
        <v>0</v>
      </c>
      <c r="K271" s="258" t="s">
        <v>138</v>
      </c>
      <c r="L271" s="263"/>
      <c r="M271" s="264" t="s">
        <v>19</v>
      </c>
      <c r="N271" s="265" t="s">
        <v>43</v>
      </c>
      <c r="O271" s="85"/>
      <c r="P271" s="214">
        <f>O271*H271</f>
        <v>0</v>
      </c>
      <c r="Q271" s="214">
        <v>0.023959999999999999</v>
      </c>
      <c r="R271" s="214">
        <f>Q271*H271</f>
        <v>0.023959999999999999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179</v>
      </c>
      <c r="AT271" s="216" t="s">
        <v>250</v>
      </c>
      <c r="AU271" s="216" t="s">
        <v>82</v>
      </c>
      <c r="AY271" s="18" t="s">
        <v>132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139</v>
      </c>
      <c r="BM271" s="216" t="s">
        <v>426</v>
      </c>
    </row>
    <row r="272" s="12" customFormat="1" ht="22.8" customHeight="1">
      <c r="A272" s="12"/>
      <c r="B272" s="189"/>
      <c r="C272" s="190"/>
      <c r="D272" s="191" t="s">
        <v>71</v>
      </c>
      <c r="E272" s="203" t="s">
        <v>184</v>
      </c>
      <c r="F272" s="203" t="s">
        <v>427</v>
      </c>
      <c r="G272" s="190"/>
      <c r="H272" s="190"/>
      <c r="I272" s="193"/>
      <c r="J272" s="204">
        <f>BK272</f>
        <v>0</v>
      </c>
      <c r="K272" s="190"/>
      <c r="L272" s="195"/>
      <c r="M272" s="196"/>
      <c r="N272" s="197"/>
      <c r="O272" s="197"/>
      <c r="P272" s="198">
        <f>SUM(P273:P298)</f>
        <v>0</v>
      </c>
      <c r="Q272" s="197"/>
      <c r="R272" s="198">
        <f>SUM(R273:R298)</f>
        <v>0.029854349999999998</v>
      </c>
      <c r="S272" s="197"/>
      <c r="T272" s="199">
        <f>SUM(T273:T298)</f>
        <v>4.3119760000000005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80</v>
      </c>
      <c r="AT272" s="201" t="s">
        <v>71</v>
      </c>
      <c r="AU272" s="201" t="s">
        <v>80</v>
      </c>
      <c r="AY272" s="200" t="s">
        <v>132</v>
      </c>
      <c r="BK272" s="202">
        <f>SUM(BK273:BK298)</f>
        <v>0</v>
      </c>
    </row>
    <row r="273" s="2" customFormat="1" ht="37.8" customHeight="1">
      <c r="A273" s="39"/>
      <c r="B273" s="40"/>
      <c r="C273" s="205" t="s">
        <v>428</v>
      </c>
      <c r="D273" s="205" t="s">
        <v>134</v>
      </c>
      <c r="E273" s="206" t="s">
        <v>429</v>
      </c>
      <c r="F273" s="207" t="s">
        <v>430</v>
      </c>
      <c r="G273" s="208" t="s">
        <v>137</v>
      </c>
      <c r="H273" s="209">
        <v>28.715</v>
      </c>
      <c r="I273" s="210"/>
      <c r="J273" s="211">
        <f>ROUND(I273*H273,2)</f>
        <v>0</v>
      </c>
      <c r="K273" s="207" t="s">
        <v>138</v>
      </c>
      <c r="L273" s="45"/>
      <c r="M273" s="212" t="s">
        <v>19</v>
      </c>
      <c r="N273" s="213" t="s">
        <v>43</v>
      </c>
      <c r="O273" s="85"/>
      <c r="P273" s="214">
        <f>O273*H273</f>
        <v>0</v>
      </c>
      <c r="Q273" s="214">
        <v>0.00012999999999999999</v>
      </c>
      <c r="R273" s="214">
        <f>Q273*H273</f>
        <v>0.0037329499999999996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139</v>
      </c>
      <c r="AT273" s="216" t="s">
        <v>134</v>
      </c>
      <c r="AU273" s="216" t="s">
        <v>82</v>
      </c>
      <c r="AY273" s="18" t="s">
        <v>132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80</v>
      </c>
      <c r="BK273" s="217">
        <f>ROUND(I273*H273,2)</f>
        <v>0</v>
      </c>
      <c r="BL273" s="18" t="s">
        <v>139</v>
      </c>
      <c r="BM273" s="216" t="s">
        <v>431</v>
      </c>
    </row>
    <row r="274" s="2" customFormat="1">
      <c r="A274" s="39"/>
      <c r="B274" s="40"/>
      <c r="C274" s="41"/>
      <c r="D274" s="218" t="s">
        <v>141</v>
      </c>
      <c r="E274" s="41"/>
      <c r="F274" s="219" t="s">
        <v>432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141</v>
      </c>
      <c r="AU274" s="18" t="s">
        <v>82</v>
      </c>
    </row>
    <row r="275" s="13" customFormat="1">
      <c r="A275" s="13"/>
      <c r="B275" s="223"/>
      <c r="C275" s="224"/>
      <c r="D275" s="225" t="s">
        <v>143</v>
      </c>
      <c r="E275" s="226" t="s">
        <v>19</v>
      </c>
      <c r="F275" s="227" t="s">
        <v>433</v>
      </c>
      <c r="G275" s="224"/>
      <c r="H275" s="228">
        <v>11.234999999999999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143</v>
      </c>
      <c r="AU275" s="234" t="s">
        <v>82</v>
      </c>
      <c r="AV275" s="13" t="s">
        <v>82</v>
      </c>
      <c r="AW275" s="13" t="s">
        <v>33</v>
      </c>
      <c r="AX275" s="13" t="s">
        <v>72</v>
      </c>
      <c r="AY275" s="234" t="s">
        <v>132</v>
      </c>
    </row>
    <row r="276" s="13" customFormat="1">
      <c r="A276" s="13"/>
      <c r="B276" s="223"/>
      <c r="C276" s="224"/>
      <c r="D276" s="225" t="s">
        <v>143</v>
      </c>
      <c r="E276" s="226" t="s">
        <v>19</v>
      </c>
      <c r="F276" s="227" t="s">
        <v>434</v>
      </c>
      <c r="G276" s="224"/>
      <c r="H276" s="228">
        <v>5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143</v>
      </c>
      <c r="AU276" s="234" t="s">
        <v>82</v>
      </c>
      <c r="AV276" s="13" t="s">
        <v>82</v>
      </c>
      <c r="AW276" s="13" t="s">
        <v>33</v>
      </c>
      <c r="AX276" s="13" t="s">
        <v>72</v>
      </c>
      <c r="AY276" s="234" t="s">
        <v>132</v>
      </c>
    </row>
    <row r="277" s="13" customFormat="1">
      <c r="A277" s="13"/>
      <c r="B277" s="223"/>
      <c r="C277" s="224"/>
      <c r="D277" s="225" t="s">
        <v>143</v>
      </c>
      <c r="E277" s="226" t="s">
        <v>19</v>
      </c>
      <c r="F277" s="227" t="s">
        <v>435</v>
      </c>
      <c r="G277" s="224"/>
      <c r="H277" s="228">
        <v>5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143</v>
      </c>
      <c r="AU277" s="234" t="s">
        <v>82</v>
      </c>
      <c r="AV277" s="13" t="s">
        <v>82</v>
      </c>
      <c r="AW277" s="13" t="s">
        <v>33</v>
      </c>
      <c r="AX277" s="13" t="s">
        <v>72</v>
      </c>
      <c r="AY277" s="234" t="s">
        <v>132</v>
      </c>
    </row>
    <row r="278" s="13" customFormat="1">
      <c r="A278" s="13"/>
      <c r="B278" s="223"/>
      <c r="C278" s="224"/>
      <c r="D278" s="225" t="s">
        <v>143</v>
      </c>
      <c r="E278" s="226" t="s">
        <v>19</v>
      </c>
      <c r="F278" s="227" t="s">
        <v>436</v>
      </c>
      <c r="G278" s="224"/>
      <c r="H278" s="228">
        <v>7.4800000000000004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143</v>
      </c>
      <c r="AU278" s="234" t="s">
        <v>82</v>
      </c>
      <c r="AV278" s="13" t="s">
        <v>82</v>
      </c>
      <c r="AW278" s="13" t="s">
        <v>33</v>
      </c>
      <c r="AX278" s="13" t="s">
        <v>72</v>
      </c>
      <c r="AY278" s="234" t="s">
        <v>132</v>
      </c>
    </row>
    <row r="279" s="15" customFormat="1">
      <c r="A279" s="15"/>
      <c r="B279" s="245"/>
      <c r="C279" s="246"/>
      <c r="D279" s="225" t="s">
        <v>143</v>
      </c>
      <c r="E279" s="247" t="s">
        <v>19</v>
      </c>
      <c r="F279" s="248" t="s">
        <v>152</v>
      </c>
      <c r="G279" s="246"/>
      <c r="H279" s="249">
        <v>28.715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5" t="s">
        <v>143</v>
      </c>
      <c r="AU279" s="255" t="s">
        <v>82</v>
      </c>
      <c r="AV279" s="15" t="s">
        <v>139</v>
      </c>
      <c r="AW279" s="15" t="s">
        <v>33</v>
      </c>
      <c r="AX279" s="15" t="s">
        <v>80</v>
      </c>
      <c r="AY279" s="255" t="s">
        <v>132</v>
      </c>
    </row>
    <row r="280" s="2" customFormat="1" ht="37.8" customHeight="1">
      <c r="A280" s="39"/>
      <c r="B280" s="40"/>
      <c r="C280" s="205" t="s">
        <v>437</v>
      </c>
      <c r="D280" s="205" t="s">
        <v>134</v>
      </c>
      <c r="E280" s="206" t="s">
        <v>438</v>
      </c>
      <c r="F280" s="207" t="s">
        <v>439</v>
      </c>
      <c r="G280" s="208" t="s">
        <v>137</v>
      </c>
      <c r="H280" s="209">
        <v>21.234999999999999</v>
      </c>
      <c r="I280" s="210"/>
      <c r="J280" s="211">
        <f>ROUND(I280*H280,2)</f>
        <v>0</v>
      </c>
      <c r="K280" s="207" t="s">
        <v>138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4.0000000000000003E-05</v>
      </c>
      <c r="R280" s="214">
        <f>Q280*H280</f>
        <v>0.00084940000000000005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139</v>
      </c>
      <c r="AT280" s="216" t="s">
        <v>134</v>
      </c>
      <c r="AU280" s="216" t="s">
        <v>82</v>
      </c>
      <c r="AY280" s="18" t="s">
        <v>132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139</v>
      </c>
      <c r="BM280" s="216" t="s">
        <v>440</v>
      </c>
    </row>
    <row r="281" s="2" customFormat="1">
      <c r="A281" s="39"/>
      <c r="B281" s="40"/>
      <c r="C281" s="41"/>
      <c r="D281" s="218" t="s">
        <v>141</v>
      </c>
      <c r="E281" s="41"/>
      <c r="F281" s="219" t="s">
        <v>441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141</v>
      </c>
      <c r="AU281" s="18" t="s">
        <v>82</v>
      </c>
    </row>
    <row r="282" s="2" customFormat="1" ht="44.25" customHeight="1">
      <c r="A282" s="39"/>
      <c r="B282" s="40"/>
      <c r="C282" s="205" t="s">
        <v>442</v>
      </c>
      <c r="D282" s="205" t="s">
        <v>134</v>
      </c>
      <c r="E282" s="206" t="s">
        <v>443</v>
      </c>
      <c r="F282" s="207" t="s">
        <v>444</v>
      </c>
      <c r="G282" s="208" t="s">
        <v>187</v>
      </c>
      <c r="H282" s="209">
        <v>2.3250000000000002</v>
      </c>
      <c r="I282" s="210"/>
      <c r="J282" s="211">
        <f>ROUND(I282*H282,2)</f>
        <v>0</v>
      </c>
      <c r="K282" s="207" t="s">
        <v>138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1.8</v>
      </c>
      <c r="T282" s="215">
        <f>S282*H282</f>
        <v>4.1850000000000005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139</v>
      </c>
      <c r="AT282" s="216" t="s">
        <v>134</v>
      </c>
      <c r="AU282" s="216" t="s">
        <v>82</v>
      </c>
      <c r="AY282" s="18" t="s">
        <v>132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139</v>
      </c>
      <c r="BM282" s="216" t="s">
        <v>445</v>
      </c>
    </row>
    <row r="283" s="2" customFormat="1">
      <c r="A283" s="39"/>
      <c r="B283" s="40"/>
      <c r="C283" s="41"/>
      <c r="D283" s="218" t="s">
        <v>141</v>
      </c>
      <c r="E283" s="41"/>
      <c r="F283" s="219" t="s">
        <v>446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141</v>
      </c>
      <c r="AU283" s="18" t="s">
        <v>82</v>
      </c>
    </row>
    <row r="284" s="13" customFormat="1">
      <c r="A284" s="13"/>
      <c r="B284" s="223"/>
      <c r="C284" s="224"/>
      <c r="D284" s="225" t="s">
        <v>143</v>
      </c>
      <c r="E284" s="226" t="s">
        <v>19</v>
      </c>
      <c r="F284" s="227" t="s">
        <v>447</v>
      </c>
      <c r="G284" s="224"/>
      <c r="H284" s="228">
        <v>0.67500000000000004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143</v>
      </c>
      <c r="AU284" s="234" t="s">
        <v>82</v>
      </c>
      <c r="AV284" s="13" t="s">
        <v>82</v>
      </c>
      <c r="AW284" s="13" t="s">
        <v>33</v>
      </c>
      <c r="AX284" s="13" t="s">
        <v>72</v>
      </c>
      <c r="AY284" s="234" t="s">
        <v>132</v>
      </c>
    </row>
    <row r="285" s="13" customFormat="1">
      <c r="A285" s="13"/>
      <c r="B285" s="223"/>
      <c r="C285" s="224"/>
      <c r="D285" s="225" t="s">
        <v>143</v>
      </c>
      <c r="E285" s="226" t="s">
        <v>19</v>
      </c>
      <c r="F285" s="227" t="s">
        <v>448</v>
      </c>
      <c r="G285" s="224"/>
      <c r="H285" s="228">
        <v>0.29999999999999999</v>
      </c>
      <c r="I285" s="229"/>
      <c r="J285" s="224"/>
      <c r="K285" s="224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143</v>
      </c>
      <c r="AU285" s="234" t="s">
        <v>82</v>
      </c>
      <c r="AV285" s="13" t="s">
        <v>82</v>
      </c>
      <c r="AW285" s="13" t="s">
        <v>33</v>
      </c>
      <c r="AX285" s="13" t="s">
        <v>72</v>
      </c>
      <c r="AY285" s="234" t="s">
        <v>132</v>
      </c>
    </row>
    <row r="286" s="13" customFormat="1">
      <c r="A286" s="13"/>
      <c r="B286" s="223"/>
      <c r="C286" s="224"/>
      <c r="D286" s="225" t="s">
        <v>143</v>
      </c>
      <c r="E286" s="226" t="s">
        <v>19</v>
      </c>
      <c r="F286" s="227" t="s">
        <v>449</v>
      </c>
      <c r="G286" s="224"/>
      <c r="H286" s="228">
        <v>0.67500000000000004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143</v>
      </c>
      <c r="AU286" s="234" t="s">
        <v>82</v>
      </c>
      <c r="AV286" s="13" t="s">
        <v>82</v>
      </c>
      <c r="AW286" s="13" t="s">
        <v>33</v>
      </c>
      <c r="AX286" s="13" t="s">
        <v>72</v>
      </c>
      <c r="AY286" s="234" t="s">
        <v>132</v>
      </c>
    </row>
    <row r="287" s="13" customFormat="1">
      <c r="A287" s="13"/>
      <c r="B287" s="223"/>
      <c r="C287" s="224"/>
      <c r="D287" s="225" t="s">
        <v>143</v>
      </c>
      <c r="E287" s="226" t="s">
        <v>19</v>
      </c>
      <c r="F287" s="227" t="s">
        <v>450</v>
      </c>
      <c r="G287" s="224"/>
      <c r="H287" s="228">
        <v>0.67500000000000004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143</v>
      </c>
      <c r="AU287" s="234" t="s">
        <v>82</v>
      </c>
      <c r="AV287" s="13" t="s">
        <v>82</v>
      </c>
      <c r="AW287" s="13" t="s">
        <v>33</v>
      </c>
      <c r="AX287" s="13" t="s">
        <v>72</v>
      </c>
      <c r="AY287" s="234" t="s">
        <v>132</v>
      </c>
    </row>
    <row r="288" s="15" customFormat="1">
      <c r="A288" s="15"/>
      <c r="B288" s="245"/>
      <c r="C288" s="246"/>
      <c r="D288" s="225" t="s">
        <v>143</v>
      </c>
      <c r="E288" s="247" t="s">
        <v>19</v>
      </c>
      <c r="F288" s="248" t="s">
        <v>152</v>
      </c>
      <c r="G288" s="246"/>
      <c r="H288" s="249">
        <v>2.3250000000000002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5" t="s">
        <v>143</v>
      </c>
      <c r="AU288" s="255" t="s">
        <v>82</v>
      </c>
      <c r="AV288" s="15" t="s">
        <v>139</v>
      </c>
      <c r="AW288" s="15" t="s">
        <v>33</v>
      </c>
      <c r="AX288" s="15" t="s">
        <v>80</v>
      </c>
      <c r="AY288" s="255" t="s">
        <v>132</v>
      </c>
    </row>
    <row r="289" s="2" customFormat="1" ht="37.8" customHeight="1">
      <c r="A289" s="39"/>
      <c r="B289" s="40"/>
      <c r="C289" s="205" t="s">
        <v>451</v>
      </c>
      <c r="D289" s="205" t="s">
        <v>134</v>
      </c>
      <c r="E289" s="206" t="s">
        <v>452</v>
      </c>
      <c r="F289" s="207" t="s">
        <v>453</v>
      </c>
      <c r="G289" s="208" t="s">
        <v>137</v>
      </c>
      <c r="H289" s="209">
        <v>1.5760000000000001</v>
      </c>
      <c r="I289" s="210"/>
      <c r="J289" s="211">
        <f>ROUND(I289*H289,2)</f>
        <v>0</v>
      </c>
      <c r="K289" s="207" t="s">
        <v>138</v>
      </c>
      <c r="L289" s="45"/>
      <c r="M289" s="212" t="s">
        <v>19</v>
      </c>
      <c r="N289" s="213" t="s">
        <v>43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0.075999999999999998</v>
      </c>
      <c r="T289" s="215">
        <f>S289*H289</f>
        <v>0.11977600000000001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139</v>
      </c>
      <c r="AT289" s="216" t="s">
        <v>134</v>
      </c>
      <c r="AU289" s="216" t="s">
        <v>82</v>
      </c>
      <c r="AY289" s="18" t="s">
        <v>132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80</v>
      </c>
      <c r="BK289" s="217">
        <f>ROUND(I289*H289,2)</f>
        <v>0</v>
      </c>
      <c r="BL289" s="18" t="s">
        <v>139</v>
      </c>
      <c r="BM289" s="216" t="s">
        <v>454</v>
      </c>
    </row>
    <row r="290" s="2" customFormat="1">
      <c r="A290" s="39"/>
      <c r="B290" s="40"/>
      <c r="C290" s="41"/>
      <c r="D290" s="218" t="s">
        <v>141</v>
      </c>
      <c r="E290" s="41"/>
      <c r="F290" s="219" t="s">
        <v>455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141</v>
      </c>
      <c r="AU290" s="18" t="s">
        <v>82</v>
      </c>
    </row>
    <row r="291" s="13" customFormat="1">
      <c r="A291" s="13"/>
      <c r="B291" s="223"/>
      <c r="C291" s="224"/>
      <c r="D291" s="225" t="s">
        <v>143</v>
      </c>
      <c r="E291" s="226" t="s">
        <v>19</v>
      </c>
      <c r="F291" s="227" t="s">
        <v>456</v>
      </c>
      <c r="G291" s="224"/>
      <c r="H291" s="228">
        <v>1.5760000000000001</v>
      </c>
      <c r="I291" s="229"/>
      <c r="J291" s="224"/>
      <c r="K291" s="224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143</v>
      </c>
      <c r="AU291" s="234" t="s">
        <v>82</v>
      </c>
      <c r="AV291" s="13" t="s">
        <v>82</v>
      </c>
      <c r="AW291" s="13" t="s">
        <v>33</v>
      </c>
      <c r="AX291" s="13" t="s">
        <v>80</v>
      </c>
      <c r="AY291" s="234" t="s">
        <v>132</v>
      </c>
    </row>
    <row r="292" s="2" customFormat="1" ht="37.8" customHeight="1">
      <c r="A292" s="39"/>
      <c r="B292" s="40"/>
      <c r="C292" s="205" t="s">
        <v>457</v>
      </c>
      <c r="D292" s="205" t="s">
        <v>134</v>
      </c>
      <c r="E292" s="206" t="s">
        <v>458</v>
      </c>
      <c r="F292" s="207" t="s">
        <v>459</v>
      </c>
      <c r="G292" s="208" t="s">
        <v>165</v>
      </c>
      <c r="H292" s="209">
        <v>7.2000000000000002</v>
      </c>
      <c r="I292" s="210"/>
      <c r="J292" s="211">
        <f>ROUND(I292*H292,2)</f>
        <v>0</v>
      </c>
      <c r="K292" s="207" t="s">
        <v>138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0.0010100000000000001</v>
      </c>
      <c r="R292" s="214">
        <f>Q292*H292</f>
        <v>0.0072720000000000007</v>
      </c>
      <c r="S292" s="214">
        <v>0.001</v>
      </c>
      <c r="T292" s="215">
        <f>S292*H292</f>
        <v>0.0072000000000000007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139</v>
      </c>
      <c r="AT292" s="216" t="s">
        <v>134</v>
      </c>
      <c r="AU292" s="216" t="s">
        <v>82</v>
      </c>
      <c r="AY292" s="18" t="s">
        <v>132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139</v>
      </c>
      <c r="BM292" s="216" t="s">
        <v>460</v>
      </c>
    </row>
    <row r="293" s="2" customFormat="1">
      <c r="A293" s="39"/>
      <c r="B293" s="40"/>
      <c r="C293" s="41"/>
      <c r="D293" s="218" t="s">
        <v>141</v>
      </c>
      <c r="E293" s="41"/>
      <c r="F293" s="219" t="s">
        <v>461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141</v>
      </c>
      <c r="AU293" s="18" t="s">
        <v>82</v>
      </c>
    </row>
    <row r="294" s="13" customFormat="1">
      <c r="A294" s="13"/>
      <c r="B294" s="223"/>
      <c r="C294" s="224"/>
      <c r="D294" s="225" t="s">
        <v>143</v>
      </c>
      <c r="E294" s="226" t="s">
        <v>19</v>
      </c>
      <c r="F294" s="227" t="s">
        <v>462</v>
      </c>
      <c r="G294" s="224"/>
      <c r="H294" s="228">
        <v>7.2000000000000002</v>
      </c>
      <c r="I294" s="229"/>
      <c r="J294" s="224"/>
      <c r="K294" s="224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143</v>
      </c>
      <c r="AU294" s="234" t="s">
        <v>82</v>
      </c>
      <c r="AV294" s="13" t="s">
        <v>82</v>
      </c>
      <c r="AW294" s="13" t="s">
        <v>33</v>
      </c>
      <c r="AX294" s="13" t="s">
        <v>80</v>
      </c>
      <c r="AY294" s="234" t="s">
        <v>132</v>
      </c>
    </row>
    <row r="295" s="2" customFormat="1" ht="24.15" customHeight="1">
      <c r="A295" s="39"/>
      <c r="B295" s="40"/>
      <c r="C295" s="256" t="s">
        <v>463</v>
      </c>
      <c r="D295" s="256" t="s">
        <v>250</v>
      </c>
      <c r="E295" s="257" t="s">
        <v>464</v>
      </c>
      <c r="F295" s="258" t="s">
        <v>465</v>
      </c>
      <c r="G295" s="259" t="s">
        <v>220</v>
      </c>
      <c r="H295" s="260">
        <v>0.017999999999999999</v>
      </c>
      <c r="I295" s="261"/>
      <c r="J295" s="262">
        <f>ROUND(I295*H295,2)</f>
        <v>0</v>
      </c>
      <c r="K295" s="258" t="s">
        <v>138</v>
      </c>
      <c r="L295" s="263"/>
      <c r="M295" s="264" t="s">
        <v>19</v>
      </c>
      <c r="N295" s="265" t="s">
        <v>43</v>
      </c>
      <c r="O295" s="85"/>
      <c r="P295" s="214">
        <f>O295*H295</f>
        <v>0</v>
      </c>
      <c r="Q295" s="214">
        <v>1</v>
      </c>
      <c r="R295" s="214">
        <f>Q295*H295</f>
        <v>0.017999999999999999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179</v>
      </c>
      <c r="AT295" s="216" t="s">
        <v>250</v>
      </c>
      <c r="AU295" s="216" t="s">
        <v>82</v>
      </c>
      <c r="AY295" s="18" t="s">
        <v>132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139</v>
      </c>
      <c r="BM295" s="216" t="s">
        <v>466</v>
      </c>
    </row>
    <row r="296" s="13" customFormat="1">
      <c r="A296" s="13"/>
      <c r="B296" s="223"/>
      <c r="C296" s="224"/>
      <c r="D296" s="225" t="s">
        <v>143</v>
      </c>
      <c r="E296" s="224"/>
      <c r="F296" s="227" t="s">
        <v>467</v>
      </c>
      <c r="G296" s="224"/>
      <c r="H296" s="228">
        <v>0.017999999999999999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143</v>
      </c>
      <c r="AU296" s="234" t="s">
        <v>82</v>
      </c>
      <c r="AV296" s="13" t="s">
        <v>82</v>
      </c>
      <c r="AW296" s="13" t="s">
        <v>4</v>
      </c>
      <c r="AX296" s="13" t="s">
        <v>80</v>
      </c>
      <c r="AY296" s="234" t="s">
        <v>132</v>
      </c>
    </row>
    <row r="297" s="2" customFormat="1" ht="16.5" customHeight="1">
      <c r="A297" s="39"/>
      <c r="B297" s="40"/>
      <c r="C297" s="205" t="s">
        <v>468</v>
      </c>
      <c r="D297" s="205" t="s">
        <v>134</v>
      </c>
      <c r="E297" s="206" t="s">
        <v>469</v>
      </c>
      <c r="F297" s="207" t="s">
        <v>470</v>
      </c>
      <c r="G297" s="208" t="s">
        <v>471</v>
      </c>
      <c r="H297" s="209">
        <v>1</v>
      </c>
      <c r="I297" s="210"/>
      <c r="J297" s="211">
        <f>ROUND(I297*H297,2)</f>
        <v>0</v>
      </c>
      <c r="K297" s="207" t="s">
        <v>254</v>
      </c>
      <c r="L297" s="45"/>
      <c r="M297" s="212" t="s">
        <v>19</v>
      </c>
      <c r="N297" s="213" t="s">
        <v>43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139</v>
      </c>
      <c r="AT297" s="216" t="s">
        <v>134</v>
      </c>
      <c r="AU297" s="216" t="s">
        <v>82</v>
      </c>
      <c r="AY297" s="18" t="s">
        <v>132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80</v>
      </c>
      <c r="BK297" s="217">
        <f>ROUND(I297*H297,2)</f>
        <v>0</v>
      </c>
      <c r="BL297" s="18" t="s">
        <v>139</v>
      </c>
      <c r="BM297" s="216" t="s">
        <v>472</v>
      </c>
    </row>
    <row r="298" s="2" customFormat="1" ht="24.15" customHeight="1">
      <c r="A298" s="39"/>
      <c r="B298" s="40"/>
      <c r="C298" s="205" t="s">
        <v>473</v>
      </c>
      <c r="D298" s="205" t="s">
        <v>134</v>
      </c>
      <c r="E298" s="206" t="s">
        <v>474</v>
      </c>
      <c r="F298" s="207" t="s">
        <v>475</v>
      </c>
      <c r="G298" s="208" t="s">
        <v>471</v>
      </c>
      <c r="H298" s="209">
        <v>1</v>
      </c>
      <c r="I298" s="210"/>
      <c r="J298" s="211">
        <f>ROUND(I298*H298,2)</f>
        <v>0</v>
      </c>
      <c r="K298" s="207" t="s">
        <v>254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139</v>
      </c>
      <c r="AT298" s="216" t="s">
        <v>134</v>
      </c>
      <c r="AU298" s="216" t="s">
        <v>82</v>
      </c>
      <c r="AY298" s="18" t="s">
        <v>132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139</v>
      </c>
      <c r="BM298" s="216" t="s">
        <v>476</v>
      </c>
    </row>
    <row r="299" s="12" customFormat="1" ht="22.8" customHeight="1">
      <c r="A299" s="12"/>
      <c r="B299" s="189"/>
      <c r="C299" s="190"/>
      <c r="D299" s="191" t="s">
        <v>71</v>
      </c>
      <c r="E299" s="203" t="s">
        <v>477</v>
      </c>
      <c r="F299" s="203" t="s">
        <v>478</v>
      </c>
      <c r="G299" s="190"/>
      <c r="H299" s="190"/>
      <c r="I299" s="193"/>
      <c r="J299" s="204">
        <f>BK299</f>
        <v>0</v>
      </c>
      <c r="K299" s="190"/>
      <c r="L299" s="195"/>
      <c r="M299" s="196"/>
      <c r="N299" s="197"/>
      <c r="O299" s="197"/>
      <c r="P299" s="198">
        <f>SUM(P300:P308)</f>
        <v>0</v>
      </c>
      <c r="Q299" s="197"/>
      <c r="R299" s="198">
        <f>SUM(R300:R308)</f>
        <v>0</v>
      </c>
      <c r="S299" s="197"/>
      <c r="T299" s="199">
        <f>SUM(T300:T308)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0" t="s">
        <v>80</v>
      </c>
      <c r="AT299" s="201" t="s">
        <v>71</v>
      </c>
      <c r="AU299" s="201" t="s">
        <v>80</v>
      </c>
      <c r="AY299" s="200" t="s">
        <v>132</v>
      </c>
      <c r="BK299" s="202">
        <f>SUM(BK300:BK308)</f>
        <v>0</v>
      </c>
    </row>
    <row r="300" s="2" customFormat="1" ht="44.25" customHeight="1">
      <c r="A300" s="39"/>
      <c r="B300" s="40"/>
      <c r="C300" s="205" t="s">
        <v>479</v>
      </c>
      <c r="D300" s="205" t="s">
        <v>134</v>
      </c>
      <c r="E300" s="206" t="s">
        <v>480</v>
      </c>
      <c r="F300" s="207" t="s">
        <v>481</v>
      </c>
      <c r="G300" s="208" t="s">
        <v>220</v>
      </c>
      <c r="H300" s="209">
        <v>21.108000000000001</v>
      </c>
      <c r="I300" s="210"/>
      <c r="J300" s="211">
        <f>ROUND(I300*H300,2)</f>
        <v>0</v>
      </c>
      <c r="K300" s="207" t="s">
        <v>138</v>
      </c>
      <c r="L300" s="45"/>
      <c r="M300" s="212" t="s">
        <v>19</v>
      </c>
      <c r="N300" s="213" t="s">
        <v>43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139</v>
      </c>
      <c r="AT300" s="216" t="s">
        <v>134</v>
      </c>
      <c r="AU300" s="216" t="s">
        <v>82</v>
      </c>
      <c r="AY300" s="18" t="s">
        <v>132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139</v>
      </c>
      <c r="BM300" s="216" t="s">
        <v>482</v>
      </c>
    </row>
    <row r="301" s="2" customFormat="1">
      <c r="A301" s="39"/>
      <c r="B301" s="40"/>
      <c r="C301" s="41"/>
      <c r="D301" s="218" t="s">
        <v>141</v>
      </c>
      <c r="E301" s="41"/>
      <c r="F301" s="219" t="s">
        <v>483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141</v>
      </c>
      <c r="AU301" s="18" t="s">
        <v>82</v>
      </c>
    </row>
    <row r="302" s="2" customFormat="1" ht="33" customHeight="1">
      <c r="A302" s="39"/>
      <c r="B302" s="40"/>
      <c r="C302" s="205" t="s">
        <v>484</v>
      </c>
      <c r="D302" s="205" t="s">
        <v>134</v>
      </c>
      <c r="E302" s="206" t="s">
        <v>485</v>
      </c>
      <c r="F302" s="207" t="s">
        <v>486</v>
      </c>
      <c r="G302" s="208" t="s">
        <v>220</v>
      </c>
      <c r="H302" s="209">
        <v>21.108000000000001</v>
      </c>
      <c r="I302" s="210"/>
      <c r="J302" s="211">
        <f>ROUND(I302*H302,2)</f>
        <v>0</v>
      </c>
      <c r="K302" s="207" t="s">
        <v>138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139</v>
      </c>
      <c r="AT302" s="216" t="s">
        <v>134</v>
      </c>
      <c r="AU302" s="216" t="s">
        <v>82</v>
      </c>
      <c r="AY302" s="18" t="s">
        <v>132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80</v>
      </c>
      <c r="BK302" s="217">
        <f>ROUND(I302*H302,2)</f>
        <v>0</v>
      </c>
      <c r="BL302" s="18" t="s">
        <v>139</v>
      </c>
      <c r="BM302" s="216" t="s">
        <v>487</v>
      </c>
    </row>
    <row r="303" s="2" customFormat="1">
      <c r="A303" s="39"/>
      <c r="B303" s="40"/>
      <c r="C303" s="41"/>
      <c r="D303" s="218" t="s">
        <v>141</v>
      </c>
      <c r="E303" s="41"/>
      <c r="F303" s="219" t="s">
        <v>488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141</v>
      </c>
      <c r="AU303" s="18" t="s">
        <v>82</v>
      </c>
    </row>
    <row r="304" s="2" customFormat="1" ht="44.25" customHeight="1">
      <c r="A304" s="39"/>
      <c r="B304" s="40"/>
      <c r="C304" s="205" t="s">
        <v>489</v>
      </c>
      <c r="D304" s="205" t="s">
        <v>134</v>
      </c>
      <c r="E304" s="206" t="s">
        <v>490</v>
      </c>
      <c r="F304" s="207" t="s">
        <v>491</v>
      </c>
      <c r="G304" s="208" t="s">
        <v>220</v>
      </c>
      <c r="H304" s="209">
        <v>21.108000000000001</v>
      </c>
      <c r="I304" s="210"/>
      <c r="J304" s="211">
        <f>ROUND(I304*H304,2)</f>
        <v>0</v>
      </c>
      <c r="K304" s="207" t="s">
        <v>138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139</v>
      </c>
      <c r="AT304" s="216" t="s">
        <v>134</v>
      </c>
      <c r="AU304" s="216" t="s">
        <v>82</v>
      </c>
      <c r="AY304" s="18" t="s">
        <v>132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139</v>
      </c>
      <c r="BM304" s="216" t="s">
        <v>492</v>
      </c>
    </row>
    <row r="305" s="2" customFormat="1">
      <c r="A305" s="39"/>
      <c r="B305" s="40"/>
      <c r="C305" s="41"/>
      <c r="D305" s="218" t="s">
        <v>141</v>
      </c>
      <c r="E305" s="41"/>
      <c r="F305" s="219" t="s">
        <v>493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141</v>
      </c>
      <c r="AU305" s="18" t="s">
        <v>82</v>
      </c>
    </row>
    <row r="306" s="2" customFormat="1" ht="44.25" customHeight="1">
      <c r="A306" s="39"/>
      <c r="B306" s="40"/>
      <c r="C306" s="205" t="s">
        <v>494</v>
      </c>
      <c r="D306" s="205" t="s">
        <v>134</v>
      </c>
      <c r="E306" s="206" t="s">
        <v>495</v>
      </c>
      <c r="F306" s="207" t="s">
        <v>496</v>
      </c>
      <c r="G306" s="208" t="s">
        <v>220</v>
      </c>
      <c r="H306" s="209">
        <v>63.323999999999998</v>
      </c>
      <c r="I306" s="210"/>
      <c r="J306" s="211">
        <f>ROUND(I306*H306,2)</f>
        <v>0</v>
      </c>
      <c r="K306" s="207" t="s">
        <v>138</v>
      </c>
      <c r="L306" s="45"/>
      <c r="M306" s="212" t="s">
        <v>19</v>
      </c>
      <c r="N306" s="213" t="s">
        <v>43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139</v>
      </c>
      <c r="AT306" s="216" t="s">
        <v>134</v>
      </c>
      <c r="AU306" s="216" t="s">
        <v>82</v>
      </c>
      <c r="AY306" s="18" t="s">
        <v>132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80</v>
      </c>
      <c r="BK306" s="217">
        <f>ROUND(I306*H306,2)</f>
        <v>0</v>
      </c>
      <c r="BL306" s="18" t="s">
        <v>139</v>
      </c>
      <c r="BM306" s="216" t="s">
        <v>497</v>
      </c>
    </row>
    <row r="307" s="2" customFormat="1">
      <c r="A307" s="39"/>
      <c r="B307" s="40"/>
      <c r="C307" s="41"/>
      <c r="D307" s="218" t="s">
        <v>141</v>
      </c>
      <c r="E307" s="41"/>
      <c r="F307" s="219" t="s">
        <v>498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141</v>
      </c>
      <c r="AU307" s="18" t="s">
        <v>82</v>
      </c>
    </row>
    <row r="308" s="13" customFormat="1">
      <c r="A308" s="13"/>
      <c r="B308" s="223"/>
      <c r="C308" s="224"/>
      <c r="D308" s="225" t="s">
        <v>143</v>
      </c>
      <c r="E308" s="224"/>
      <c r="F308" s="227" t="s">
        <v>499</v>
      </c>
      <c r="G308" s="224"/>
      <c r="H308" s="228">
        <v>63.323999999999998</v>
      </c>
      <c r="I308" s="229"/>
      <c r="J308" s="224"/>
      <c r="K308" s="224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143</v>
      </c>
      <c r="AU308" s="234" t="s">
        <v>82</v>
      </c>
      <c r="AV308" s="13" t="s">
        <v>82</v>
      </c>
      <c r="AW308" s="13" t="s">
        <v>4</v>
      </c>
      <c r="AX308" s="13" t="s">
        <v>80</v>
      </c>
      <c r="AY308" s="234" t="s">
        <v>132</v>
      </c>
    </row>
    <row r="309" s="12" customFormat="1" ht="22.8" customHeight="1">
      <c r="A309" s="12"/>
      <c r="B309" s="189"/>
      <c r="C309" s="190"/>
      <c r="D309" s="191" t="s">
        <v>71</v>
      </c>
      <c r="E309" s="203" t="s">
        <v>500</v>
      </c>
      <c r="F309" s="203" t="s">
        <v>501</v>
      </c>
      <c r="G309" s="190"/>
      <c r="H309" s="190"/>
      <c r="I309" s="193"/>
      <c r="J309" s="204">
        <f>BK309</f>
        <v>0</v>
      </c>
      <c r="K309" s="190"/>
      <c r="L309" s="195"/>
      <c r="M309" s="196"/>
      <c r="N309" s="197"/>
      <c r="O309" s="197"/>
      <c r="P309" s="198">
        <f>SUM(P310:P311)</f>
        <v>0</v>
      </c>
      <c r="Q309" s="197"/>
      <c r="R309" s="198">
        <f>SUM(R310:R311)</f>
        <v>0</v>
      </c>
      <c r="S309" s="197"/>
      <c r="T309" s="199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0" t="s">
        <v>80</v>
      </c>
      <c r="AT309" s="201" t="s">
        <v>71</v>
      </c>
      <c r="AU309" s="201" t="s">
        <v>80</v>
      </c>
      <c r="AY309" s="200" t="s">
        <v>132</v>
      </c>
      <c r="BK309" s="202">
        <f>SUM(BK310:BK311)</f>
        <v>0</v>
      </c>
    </row>
    <row r="310" s="2" customFormat="1" ht="55.5" customHeight="1">
      <c r="A310" s="39"/>
      <c r="B310" s="40"/>
      <c r="C310" s="205" t="s">
        <v>502</v>
      </c>
      <c r="D310" s="205" t="s">
        <v>134</v>
      </c>
      <c r="E310" s="206" t="s">
        <v>503</v>
      </c>
      <c r="F310" s="207" t="s">
        <v>504</v>
      </c>
      <c r="G310" s="208" t="s">
        <v>220</v>
      </c>
      <c r="H310" s="209">
        <v>29.338999999999999</v>
      </c>
      <c r="I310" s="210"/>
      <c r="J310" s="211">
        <f>ROUND(I310*H310,2)</f>
        <v>0</v>
      </c>
      <c r="K310" s="207" t="s">
        <v>138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139</v>
      </c>
      <c r="AT310" s="216" t="s">
        <v>134</v>
      </c>
      <c r="AU310" s="216" t="s">
        <v>82</v>
      </c>
      <c r="AY310" s="18" t="s">
        <v>132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80</v>
      </c>
      <c r="BK310" s="217">
        <f>ROUND(I310*H310,2)</f>
        <v>0</v>
      </c>
      <c r="BL310" s="18" t="s">
        <v>139</v>
      </c>
      <c r="BM310" s="216" t="s">
        <v>505</v>
      </c>
    </row>
    <row r="311" s="2" customFormat="1">
      <c r="A311" s="39"/>
      <c r="B311" s="40"/>
      <c r="C311" s="41"/>
      <c r="D311" s="218" t="s">
        <v>141</v>
      </c>
      <c r="E311" s="41"/>
      <c r="F311" s="219" t="s">
        <v>506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141</v>
      </c>
      <c r="AU311" s="18" t="s">
        <v>82</v>
      </c>
    </row>
    <row r="312" s="12" customFormat="1" ht="25.92" customHeight="1">
      <c r="A312" s="12"/>
      <c r="B312" s="189"/>
      <c r="C312" s="190"/>
      <c r="D312" s="191" t="s">
        <v>71</v>
      </c>
      <c r="E312" s="192" t="s">
        <v>507</v>
      </c>
      <c r="F312" s="192" t="s">
        <v>508</v>
      </c>
      <c r="G312" s="190"/>
      <c r="H312" s="190"/>
      <c r="I312" s="193"/>
      <c r="J312" s="194">
        <f>BK312</f>
        <v>0</v>
      </c>
      <c r="K312" s="190"/>
      <c r="L312" s="195"/>
      <c r="M312" s="196"/>
      <c r="N312" s="197"/>
      <c r="O312" s="197"/>
      <c r="P312" s="198">
        <f>P313+P328+P336+P353+P369+P380+P402</f>
        <v>0</v>
      </c>
      <c r="Q312" s="197"/>
      <c r="R312" s="198">
        <f>R313+R328+R336+R353+R369+R380+R402</f>
        <v>0.61086202999999994</v>
      </c>
      <c r="S312" s="197"/>
      <c r="T312" s="199">
        <f>T313+T328+T336+T353+T369+T380+T402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0" t="s">
        <v>82</v>
      </c>
      <c r="AT312" s="201" t="s">
        <v>71</v>
      </c>
      <c r="AU312" s="201" t="s">
        <v>72</v>
      </c>
      <c r="AY312" s="200" t="s">
        <v>132</v>
      </c>
      <c r="BK312" s="202">
        <f>BK313+BK328+BK336+BK353+BK369+BK380+BK402</f>
        <v>0</v>
      </c>
    </row>
    <row r="313" s="12" customFormat="1" ht="22.8" customHeight="1">
      <c r="A313" s="12"/>
      <c r="B313" s="189"/>
      <c r="C313" s="190"/>
      <c r="D313" s="191" t="s">
        <v>71</v>
      </c>
      <c r="E313" s="203" t="s">
        <v>509</v>
      </c>
      <c r="F313" s="203" t="s">
        <v>510</v>
      </c>
      <c r="G313" s="190"/>
      <c r="H313" s="190"/>
      <c r="I313" s="193"/>
      <c r="J313" s="204">
        <f>BK313</f>
        <v>0</v>
      </c>
      <c r="K313" s="190"/>
      <c r="L313" s="195"/>
      <c r="M313" s="196"/>
      <c r="N313" s="197"/>
      <c r="O313" s="197"/>
      <c r="P313" s="198">
        <f>SUM(P314:P327)</f>
        <v>0</v>
      </c>
      <c r="Q313" s="197"/>
      <c r="R313" s="198">
        <f>SUM(R314:R327)</f>
        <v>0.1020978</v>
      </c>
      <c r="S313" s="197"/>
      <c r="T313" s="199">
        <f>SUM(T314:T327)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0" t="s">
        <v>82</v>
      </c>
      <c r="AT313" s="201" t="s">
        <v>71</v>
      </c>
      <c r="AU313" s="201" t="s">
        <v>80</v>
      </c>
      <c r="AY313" s="200" t="s">
        <v>132</v>
      </c>
      <c r="BK313" s="202">
        <f>SUM(BK314:BK327)</f>
        <v>0</v>
      </c>
    </row>
    <row r="314" s="2" customFormat="1" ht="37.8" customHeight="1">
      <c r="A314" s="39"/>
      <c r="B314" s="40"/>
      <c r="C314" s="205" t="s">
        <v>511</v>
      </c>
      <c r="D314" s="205" t="s">
        <v>134</v>
      </c>
      <c r="E314" s="206" t="s">
        <v>512</v>
      </c>
      <c r="F314" s="207" t="s">
        <v>513</v>
      </c>
      <c r="G314" s="208" t="s">
        <v>137</v>
      </c>
      <c r="H314" s="209">
        <v>8.2599999999999998</v>
      </c>
      <c r="I314" s="210"/>
      <c r="J314" s="211">
        <f>ROUND(I314*H314,2)</f>
        <v>0</v>
      </c>
      <c r="K314" s="207" t="s">
        <v>138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224</v>
      </c>
      <c r="AT314" s="216" t="s">
        <v>134</v>
      </c>
      <c r="AU314" s="216" t="s">
        <v>82</v>
      </c>
      <c r="AY314" s="18" t="s">
        <v>132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80</v>
      </c>
      <c r="BK314" s="217">
        <f>ROUND(I314*H314,2)</f>
        <v>0</v>
      </c>
      <c r="BL314" s="18" t="s">
        <v>224</v>
      </c>
      <c r="BM314" s="216" t="s">
        <v>514</v>
      </c>
    </row>
    <row r="315" s="2" customFormat="1">
      <c r="A315" s="39"/>
      <c r="B315" s="40"/>
      <c r="C315" s="41"/>
      <c r="D315" s="218" t="s">
        <v>141</v>
      </c>
      <c r="E315" s="41"/>
      <c r="F315" s="219" t="s">
        <v>515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141</v>
      </c>
      <c r="AU315" s="18" t="s">
        <v>82</v>
      </c>
    </row>
    <row r="316" s="13" customFormat="1">
      <c r="A316" s="13"/>
      <c r="B316" s="223"/>
      <c r="C316" s="224"/>
      <c r="D316" s="225" t="s">
        <v>143</v>
      </c>
      <c r="E316" s="226" t="s">
        <v>19</v>
      </c>
      <c r="F316" s="227" t="s">
        <v>241</v>
      </c>
      <c r="G316" s="224"/>
      <c r="H316" s="228">
        <v>8.2599999999999998</v>
      </c>
      <c r="I316" s="229"/>
      <c r="J316" s="224"/>
      <c r="K316" s="224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143</v>
      </c>
      <c r="AU316" s="234" t="s">
        <v>82</v>
      </c>
      <c r="AV316" s="13" t="s">
        <v>82</v>
      </c>
      <c r="AW316" s="13" t="s">
        <v>33</v>
      </c>
      <c r="AX316" s="13" t="s">
        <v>80</v>
      </c>
      <c r="AY316" s="234" t="s">
        <v>132</v>
      </c>
    </row>
    <row r="317" s="2" customFormat="1" ht="16.5" customHeight="1">
      <c r="A317" s="39"/>
      <c r="B317" s="40"/>
      <c r="C317" s="256" t="s">
        <v>516</v>
      </c>
      <c r="D317" s="256" t="s">
        <v>250</v>
      </c>
      <c r="E317" s="257" t="s">
        <v>517</v>
      </c>
      <c r="F317" s="258" t="s">
        <v>518</v>
      </c>
      <c r="G317" s="259" t="s">
        <v>519</v>
      </c>
      <c r="H317" s="260">
        <v>2.8079999999999998</v>
      </c>
      <c r="I317" s="261"/>
      <c r="J317" s="262">
        <f>ROUND(I317*H317,2)</f>
        <v>0</v>
      </c>
      <c r="K317" s="258" t="s">
        <v>138</v>
      </c>
      <c r="L317" s="263"/>
      <c r="M317" s="264" t="s">
        <v>19</v>
      </c>
      <c r="N317" s="265" t="s">
        <v>43</v>
      </c>
      <c r="O317" s="85"/>
      <c r="P317" s="214">
        <f>O317*H317</f>
        <v>0</v>
      </c>
      <c r="Q317" s="214">
        <v>0.001</v>
      </c>
      <c r="R317" s="214">
        <f>Q317*H317</f>
        <v>0.0028079999999999997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329</v>
      </c>
      <c r="AT317" s="216" t="s">
        <v>250</v>
      </c>
      <c r="AU317" s="216" t="s">
        <v>82</v>
      </c>
      <c r="AY317" s="18" t="s">
        <v>132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80</v>
      </c>
      <c r="BK317" s="217">
        <f>ROUND(I317*H317,2)</f>
        <v>0</v>
      </c>
      <c r="BL317" s="18" t="s">
        <v>224</v>
      </c>
      <c r="BM317" s="216" t="s">
        <v>520</v>
      </c>
    </row>
    <row r="318" s="13" customFormat="1">
      <c r="A318" s="13"/>
      <c r="B318" s="223"/>
      <c r="C318" s="224"/>
      <c r="D318" s="225" t="s">
        <v>143</v>
      </c>
      <c r="E318" s="224"/>
      <c r="F318" s="227" t="s">
        <v>521</v>
      </c>
      <c r="G318" s="224"/>
      <c r="H318" s="228">
        <v>2.8079999999999998</v>
      </c>
      <c r="I318" s="229"/>
      <c r="J318" s="224"/>
      <c r="K318" s="224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143</v>
      </c>
      <c r="AU318" s="234" t="s">
        <v>82</v>
      </c>
      <c r="AV318" s="13" t="s">
        <v>82</v>
      </c>
      <c r="AW318" s="13" t="s">
        <v>4</v>
      </c>
      <c r="AX318" s="13" t="s">
        <v>80</v>
      </c>
      <c r="AY318" s="234" t="s">
        <v>132</v>
      </c>
    </row>
    <row r="319" s="2" customFormat="1" ht="37.8" customHeight="1">
      <c r="A319" s="39"/>
      <c r="B319" s="40"/>
      <c r="C319" s="205" t="s">
        <v>522</v>
      </c>
      <c r="D319" s="205" t="s">
        <v>134</v>
      </c>
      <c r="E319" s="206" t="s">
        <v>523</v>
      </c>
      <c r="F319" s="207" t="s">
        <v>524</v>
      </c>
      <c r="G319" s="208" t="s">
        <v>137</v>
      </c>
      <c r="H319" s="209">
        <v>44</v>
      </c>
      <c r="I319" s="210"/>
      <c r="J319" s="211">
        <f>ROUND(I319*H319,2)</f>
        <v>0</v>
      </c>
      <c r="K319" s="207" t="s">
        <v>138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0.001</v>
      </c>
      <c r="R319" s="214">
        <f>Q319*H319</f>
        <v>0.043999999999999997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139</v>
      </c>
      <c r="AT319" s="216" t="s">
        <v>134</v>
      </c>
      <c r="AU319" s="216" t="s">
        <v>82</v>
      </c>
      <c r="AY319" s="18" t="s">
        <v>132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139</v>
      </c>
      <c r="BM319" s="216" t="s">
        <v>525</v>
      </c>
    </row>
    <row r="320" s="2" customFormat="1">
      <c r="A320" s="39"/>
      <c r="B320" s="40"/>
      <c r="C320" s="41"/>
      <c r="D320" s="218" t="s">
        <v>141</v>
      </c>
      <c r="E320" s="41"/>
      <c r="F320" s="219" t="s">
        <v>526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141</v>
      </c>
      <c r="AU320" s="18" t="s">
        <v>82</v>
      </c>
    </row>
    <row r="321" s="13" customFormat="1">
      <c r="A321" s="13"/>
      <c r="B321" s="223"/>
      <c r="C321" s="224"/>
      <c r="D321" s="225" t="s">
        <v>143</v>
      </c>
      <c r="E321" s="226" t="s">
        <v>19</v>
      </c>
      <c r="F321" s="227" t="s">
        <v>527</v>
      </c>
      <c r="G321" s="224"/>
      <c r="H321" s="228">
        <v>44</v>
      </c>
      <c r="I321" s="229"/>
      <c r="J321" s="224"/>
      <c r="K321" s="224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143</v>
      </c>
      <c r="AU321" s="234" t="s">
        <v>82</v>
      </c>
      <c r="AV321" s="13" t="s">
        <v>82</v>
      </c>
      <c r="AW321" s="13" t="s">
        <v>33</v>
      </c>
      <c r="AX321" s="13" t="s">
        <v>80</v>
      </c>
      <c r="AY321" s="234" t="s">
        <v>132</v>
      </c>
    </row>
    <row r="322" s="2" customFormat="1" ht="24.15" customHeight="1">
      <c r="A322" s="39"/>
      <c r="B322" s="40"/>
      <c r="C322" s="205" t="s">
        <v>528</v>
      </c>
      <c r="D322" s="205" t="s">
        <v>134</v>
      </c>
      <c r="E322" s="206" t="s">
        <v>529</v>
      </c>
      <c r="F322" s="207" t="s">
        <v>530</v>
      </c>
      <c r="G322" s="208" t="s">
        <v>137</v>
      </c>
      <c r="H322" s="209">
        <v>8.2599999999999998</v>
      </c>
      <c r="I322" s="210"/>
      <c r="J322" s="211">
        <f>ROUND(I322*H322,2)</f>
        <v>0</v>
      </c>
      <c r="K322" s="207" t="s">
        <v>138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0.00040000000000000002</v>
      </c>
      <c r="R322" s="214">
        <f>Q322*H322</f>
        <v>0.0033040000000000001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224</v>
      </c>
      <c r="AT322" s="216" t="s">
        <v>134</v>
      </c>
      <c r="AU322" s="216" t="s">
        <v>82</v>
      </c>
      <c r="AY322" s="18" t="s">
        <v>132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224</v>
      </c>
      <c r="BM322" s="216" t="s">
        <v>531</v>
      </c>
    </row>
    <row r="323" s="2" customFormat="1">
      <c r="A323" s="39"/>
      <c r="B323" s="40"/>
      <c r="C323" s="41"/>
      <c r="D323" s="218" t="s">
        <v>141</v>
      </c>
      <c r="E323" s="41"/>
      <c r="F323" s="219" t="s">
        <v>532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141</v>
      </c>
      <c r="AU323" s="18" t="s">
        <v>82</v>
      </c>
    </row>
    <row r="324" s="2" customFormat="1" ht="44.25" customHeight="1">
      <c r="A324" s="39"/>
      <c r="B324" s="40"/>
      <c r="C324" s="256" t="s">
        <v>533</v>
      </c>
      <c r="D324" s="256" t="s">
        <v>250</v>
      </c>
      <c r="E324" s="257" t="s">
        <v>534</v>
      </c>
      <c r="F324" s="258" t="s">
        <v>535</v>
      </c>
      <c r="G324" s="259" t="s">
        <v>137</v>
      </c>
      <c r="H324" s="260">
        <v>9.6270000000000007</v>
      </c>
      <c r="I324" s="261"/>
      <c r="J324" s="262">
        <f>ROUND(I324*H324,2)</f>
        <v>0</v>
      </c>
      <c r="K324" s="258" t="s">
        <v>138</v>
      </c>
      <c r="L324" s="263"/>
      <c r="M324" s="264" t="s">
        <v>19</v>
      </c>
      <c r="N324" s="265" t="s">
        <v>43</v>
      </c>
      <c r="O324" s="85"/>
      <c r="P324" s="214">
        <f>O324*H324</f>
        <v>0</v>
      </c>
      <c r="Q324" s="214">
        <v>0.0054000000000000003</v>
      </c>
      <c r="R324" s="214">
        <f>Q324*H324</f>
        <v>0.051985800000000006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329</v>
      </c>
      <c r="AT324" s="216" t="s">
        <v>250</v>
      </c>
      <c r="AU324" s="216" t="s">
        <v>82</v>
      </c>
      <c r="AY324" s="18" t="s">
        <v>132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80</v>
      </c>
      <c r="BK324" s="217">
        <f>ROUND(I324*H324,2)</f>
        <v>0</v>
      </c>
      <c r="BL324" s="18" t="s">
        <v>224</v>
      </c>
      <c r="BM324" s="216" t="s">
        <v>536</v>
      </c>
    </row>
    <row r="325" s="13" customFormat="1">
      <c r="A325" s="13"/>
      <c r="B325" s="223"/>
      <c r="C325" s="224"/>
      <c r="D325" s="225" t="s">
        <v>143</v>
      </c>
      <c r="E325" s="224"/>
      <c r="F325" s="227" t="s">
        <v>537</v>
      </c>
      <c r="G325" s="224"/>
      <c r="H325" s="228">
        <v>9.6270000000000007</v>
      </c>
      <c r="I325" s="229"/>
      <c r="J325" s="224"/>
      <c r="K325" s="224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143</v>
      </c>
      <c r="AU325" s="234" t="s">
        <v>82</v>
      </c>
      <c r="AV325" s="13" t="s">
        <v>82</v>
      </c>
      <c r="AW325" s="13" t="s">
        <v>4</v>
      </c>
      <c r="AX325" s="13" t="s">
        <v>80</v>
      </c>
      <c r="AY325" s="234" t="s">
        <v>132</v>
      </c>
    </row>
    <row r="326" s="2" customFormat="1" ht="49.05" customHeight="1">
      <c r="A326" s="39"/>
      <c r="B326" s="40"/>
      <c r="C326" s="205" t="s">
        <v>538</v>
      </c>
      <c r="D326" s="205" t="s">
        <v>134</v>
      </c>
      <c r="E326" s="206" t="s">
        <v>539</v>
      </c>
      <c r="F326" s="207" t="s">
        <v>540</v>
      </c>
      <c r="G326" s="208" t="s">
        <v>220</v>
      </c>
      <c r="H326" s="209">
        <v>0.058000000000000003</v>
      </c>
      <c r="I326" s="210"/>
      <c r="J326" s="211">
        <f>ROUND(I326*H326,2)</f>
        <v>0</v>
      </c>
      <c r="K326" s="207" t="s">
        <v>138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224</v>
      </c>
      <c r="AT326" s="216" t="s">
        <v>134</v>
      </c>
      <c r="AU326" s="216" t="s">
        <v>82</v>
      </c>
      <c r="AY326" s="18" t="s">
        <v>132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80</v>
      </c>
      <c r="BK326" s="217">
        <f>ROUND(I326*H326,2)</f>
        <v>0</v>
      </c>
      <c r="BL326" s="18" t="s">
        <v>224</v>
      </c>
      <c r="BM326" s="216" t="s">
        <v>541</v>
      </c>
    </row>
    <row r="327" s="2" customFormat="1">
      <c r="A327" s="39"/>
      <c r="B327" s="40"/>
      <c r="C327" s="41"/>
      <c r="D327" s="218" t="s">
        <v>141</v>
      </c>
      <c r="E327" s="41"/>
      <c r="F327" s="219" t="s">
        <v>542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141</v>
      </c>
      <c r="AU327" s="18" t="s">
        <v>82</v>
      </c>
    </row>
    <row r="328" s="12" customFormat="1" ht="22.8" customHeight="1">
      <c r="A328" s="12"/>
      <c r="B328" s="189"/>
      <c r="C328" s="190"/>
      <c r="D328" s="191" t="s">
        <v>71</v>
      </c>
      <c r="E328" s="203" t="s">
        <v>543</v>
      </c>
      <c r="F328" s="203" t="s">
        <v>544</v>
      </c>
      <c r="G328" s="190"/>
      <c r="H328" s="190"/>
      <c r="I328" s="193"/>
      <c r="J328" s="204">
        <f>BK328</f>
        <v>0</v>
      </c>
      <c r="K328" s="190"/>
      <c r="L328" s="195"/>
      <c r="M328" s="196"/>
      <c r="N328" s="197"/>
      <c r="O328" s="197"/>
      <c r="P328" s="198">
        <f>SUM(P329:P335)</f>
        <v>0</v>
      </c>
      <c r="Q328" s="197"/>
      <c r="R328" s="198">
        <f>SUM(R329:R335)</f>
        <v>0.17380440000000003</v>
      </c>
      <c r="S328" s="197"/>
      <c r="T328" s="199">
        <f>SUM(T329:T335)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0" t="s">
        <v>82</v>
      </c>
      <c r="AT328" s="201" t="s">
        <v>71</v>
      </c>
      <c r="AU328" s="201" t="s">
        <v>80</v>
      </c>
      <c r="AY328" s="200" t="s">
        <v>132</v>
      </c>
      <c r="BK328" s="202">
        <f>SUM(BK329:BK335)</f>
        <v>0</v>
      </c>
    </row>
    <row r="329" s="2" customFormat="1" ht="37.8" customHeight="1">
      <c r="A329" s="39"/>
      <c r="B329" s="40"/>
      <c r="C329" s="205" t="s">
        <v>545</v>
      </c>
      <c r="D329" s="205" t="s">
        <v>134</v>
      </c>
      <c r="E329" s="206" t="s">
        <v>546</v>
      </c>
      <c r="F329" s="207" t="s">
        <v>547</v>
      </c>
      <c r="G329" s="208" t="s">
        <v>137</v>
      </c>
      <c r="H329" s="209">
        <v>11</v>
      </c>
      <c r="I329" s="210"/>
      <c r="J329" s="211">
        <f>ROUND(I329*H329,2)</f>
        <v>0</v>
      </c>
      <c r="K329" s="207" t="s">
        <v>138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224</v>
      </c>
      <c r="AT329" s="216" t="s">
        <v>134</v>
      </c>
      <c r="AU329" s="216" t="s">
        <v>82</v>
      </c>
      <c r="AY329" s="18" t="s">
        <v>132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80</v>
      </c>
      <c r="BK329" s="217">
        <f>ROUND(I329*H329,2)</f>
        <v>0</v>
      </c>
      <c r="BL329" s="18" t="s">
        <v>224</v>
      </c>
      <c r="BM329" s="216" t="s">
        <v>548</v>
      </c>
    </row>
    <row r="330" s="2" customFormat="1">
      <c r="A330" s="39"/>
      <c r="B330" s="40"/>
      <c r="C330" s="41"/>
      <c r="D330" s="218" t="s">
        <v>141</v>
      </c>
      <c r="E330" s="41"/>
      <c r="F330" s="219" t="s">
        <v>549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141</v>
      </c>
      <c r="AU330" s="18" t="s">
        <v>82</v>
      </c>
    </row>
    <row r="331" s="13" customFormat="1">
      <c r="A331" s="13"/>
      <c r="B331" s="223"/>
      <c r="C331" s="224"/>
      <c r="D331" s="225" t="s">
        <v>143</v>
      </c>
      <c r="E331" s="226" t="s">
        <v>19</v>
      </c>
      <c r="F331" s="227" t="s">
        <v>550</v>
      </c>
      <c r="G331" s="224"/>
      <c r="H331" s="228">
        <v>11</v>
      </c>
      <c r="I331" s="229"/>
      <c r="J331" s="224"/>
      <c r="K331" s="224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143</v>
      </c>
      <c r="AU331" s="234" t="s">
        <v>82</v>
      </c>
      <c r="AV331" s="13" t="s">
        <v>82</v>
      </c>
      <c r="AW331" s="13" t="s">
        <v>33</v>
      </c>
      <c r="AX331" s="13" t="s">
        <v>80</v>
      </c>
      <c r="AY331" s="234" t="s">
        <v>132</v>
      </c>
    </row>
    <row r="332" s="2" customFormat="1" ht="24.15" customHeight="1">
      <c r="A332" s="39"/>
      <c r="B332" s="40"/>
      <c r="C332" s="256" t="s">
        <v>551</v>
      </c>
      <c r="D332" s="256" t="s">
        <v>250</v>
      </c>
      <c r="E332" s="257" t="s">
        <v>552</v>
      </c>
      <c r="F332" s="258" t="s">
        <v>553</v>
      </c>
      <c r="G332" s="259" t="s">
        <v>137</v>
      </c>
      <c r="H332" s="260">
        <v>11.880000000000001</v>
      </c>
      <c r="I332" s="261"/>
      <c r="J332" s="262">
        <f>ROUND(I332*H332,2)</f>
        <v>0</v>
      </c>
      <c r="K332" s="258" t="s">
        <v>138</v>
      </c>
      <c r="L332" s="263"/>
      <c r="M332" s="264" t="s">
        <v>19</v>
      </c>
      <c r="N332" s="265" t="s">
        <v>43</v>
      </c>
      <c r="O332" s="85"/>
      <c r="P332" s="214">
        <f>O332*H332</f>
        <v>0</v>
      </c>
      <c r="Q332" s="214">
        <v>0.014630000000000001</v>
      </c>
      <c r="R332" s="214">
        <f>Q332*H332</f>
        <v>0.17380440000000003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329</v>
      </c>
      <c r="AT332" s="216" t="s">
        <v>250</v>
      </c>
      <c r="AU332" s="216" t="s">
        <v>82</v>
      </c>
      <c r="AY332" s="18" t="s">
        <v>132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80</v>
      </c>
      <c r="BK332" s="217">
        <f>ROUND(I332*H332,2)</f>
        <v>0</v>
      </c>
      <c r="BL332" s="18" t="s">
        <v>224</v>
      </c>
      <c r="BM332" s="216" t="s">
        <v>554</v>
      </c>
    </row>
    <row r="333" s="13" customFormat="1">
      <c r="A333" s="13"/>
      <c r="B333" s="223"/>
      <c r="C333" s="224"/>
      <c r="D333" s="225" t="s">
        <v>143</v>
      </c>
      <c r="E333" s="224"/>
      <c r="F333" s="227" t="s">
        <v>555</v>
      </c>
      <c r="G333" s="224"/>
      <c r="H333" s="228">
        <v>11.880000000000001</v>
      </c>
      <c r="I333" s="229"/>
      <c r="J333" s="224"/>
      <c r="K333" s="224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143</v>
      </c>
      <c r="AU333" s="234" t="s">
        <v>82</v>
      </c>
      <c r="AV333" s="13" t="s">
        <v>82</v>
      </c>
      <c r="AW333" s="13" t="s">
        <v>4</v>
      </c>
      <c r="AX333" s="13" t="s">
        <v>80</v>
      </c>
      <c r="AY333" s="234" t="s">
        <v>132</v>
      </c>
    </row>
    <row r="334" s="2" customFormat="1" ht="49.05" customHeight="1">
      <c r="A334" s="39"/>
      <c r="B334" s="40"/>
      <c r="C334" s="205" t="s">
        <v>556</v>
      </c>
      <c r="D334" s="205" t="s">
        <v>134</v>
      </c>
      <c r="E334" s="206" t="s">
        <v>557</v>
      </c>
      <c r="F334" s="207" t="s">
        <v>558</v>
      </c>
      <c r="G334" s="208" t="s">
        <v>220</v>
      </c>
      <c r="H334" s="209">
        <v>0.17399999999999999</v>
      </c>
      <c r="I334" s="210"/>
      <c r="J334" s="211">
        <f>ROUND(I334*H334,2)</f>
        <v>0</v>
      </c>
      <c r="K334" s="207" t="s">
        <v>138</v>
      </c>
      <c r="L334" s="45"/>
      <c r="M334" s="212" t="s">
        <v>19</v>
      </c>
      <c r="N334" s="213" t="s">
        <v>43</v>
      </c>
      <c r="O334" s="85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224</v>
      </c>
      <c r="AT334" s="216" t="s">
        <v>134</v>
      </c>
      <c r="AU334" s="216" t="s">
        <v>82</v>
      </c>
      <c r="AY334" s="18" t="s">
        <v>132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80</v>
      </c>
      <c r="BK334" s="217">
        <f>ROUND(I334*H334,2)</f>
        <v>0</v>
      </c>
      <c r="BL334" s="18" t="s">
        <v>224</v>
      </c>
      <c r="BM334" s="216" t="s">
        <v>559</v>
      </c>
    </row>
    <row r="335" s="2" customFormat="1">
      <c r="A335" s="39"/>
      <c r="B335" s="40"/>
      <c r="C335" s="41"/>
      <c r="D335" s="218" t="s">
        <v>141</v>
      </c>
      <c r="E335" s="41"/>
      <c r="F335" s="219" t="s">
        <v>560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141</v>
      </c>
      <c r="AU335" s="18" t="s">
        <v>82</v>
      </c>
    </row>
    <row r="336" s="12" customFormat="1" ht="22.8" customHeight="1">
      <c r="A336" s="12"/>
      <c r="B336" s="189"/>
      <c r="C336" s="190"/>
      <c r="D336" s="191" t="s">
        <v>71</v>
      </c>
      <c r="E336" s="203" t="s">
        <v>561</v>
      </c>
      <c r="F336" s="203" t="s">
        <v>562</v>
      </c>
      <c r="G336" s="190"/>
      <c r="H336" s="190"/>
      <c r="I336" s="193"/>
      <c r="J336" s="204">
        <f>BK336</f>
        <v>0</v>
      </c>
      <c r="K336" s="190"/>
      <c r="L336" s="195"/>
      <c r="M336" s="196"/>
      <c r="N336" s="197"/>
      <c r="O336" s="197"/>
      <c r="P336" s="198">
        <f>SUM(P337:P352)</f>
        <v>0</v>
      </c>
      <c r="Q336" s="197"/>
      <c r="R336" s="198">
        <f>SUM(R337:R352)</f>
        <v>0.062177999999999997</v>
      </c>
      <c r="S336" s="197"/>
      <c r="T336" s="199">
        <f>SUM(T337:T352)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0" t="s">
        <v>82</v>
      </c>
      <c r="AT336" s="201" t="s">
        <v>71</v>
      </c>
      <c r="AU336" s="201" t="s">
        <v>80</v>
      </c>
      <c r="AY336" s="200" t="s">
        <v>132</v>
      </c>
      <c r="BK336" s="202">
        <f>SUM(BK337:BK352)</f>
        <v>0</v>
      </c>
    </row>
    <row r="337" s="2" customFormat="1" ht="21.75" customHeight="1">
      <c r="A337" s="39"/>
      <c r="B337" s="40"/>
      <c r="C337" s="205" t="s">
        <v>563</v>
      </c>
      <c r="D337" s="205" t="s">
        <v>134</v>
      </c>
      <c r="E337" s="206" t="s">
        <v>564</v>
      </c>
      <c r="F337" s="207" t="s">
        <v>565</v>
      </c>
      <c r="G337" s="208" t="s">
        <v>137</v>
      </c>
      <c r="H337" s="209">
        <v>5.5</v>
      </c>
      <c r="I337" s="210"/>
      <c r="J337" s="211">
        <f>ROUND(I337*H337,2)</f>
        <v>0</v>
      </c>
      <c r="K337" s="207" t="s">
        <v>138</v>
      </c>
      <c r="L337" s="45"/>
      <c r="M337" s="212" t="s">
        <v>19</v>
      </c>
      <c r="N337" s="213" t="s">
        <v>43</v>
      </c>
      <c r="O337" s="85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224</v>
      </c>
      <c r="AT337" s="216" t="s">
        <v>134</v>
      </c>
      <c r="AU337" s="216" t="s">
        <v>82</v>
      </c>
      <c r="AY337" s="18" t="s">
        <v>132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80</v>
      </c>
      <c r="BK337" s="217">
        <f>ROUND(I337*H337,2)</f>
        <v>0</v>
      </c>
      <c r="BL337" s="18" t="s">
        <v>224</v>
      </c>
      <c r="BM337" s="216" t="s">
        <v>566</v>
      </c>
    </row>
    <row r="338" s="2" customFormat="1">
      <c r="A338" s="39"/>
      <c r="B338" s="40"/>
      <c r="C338" s="41"/>
      <c r="D338" s="218" t="s">
        <v>141</v>
      </c>
      <c r="E338" s="41"/>
      <c r="F338" s="219" t="s">
        <v>567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141</v>
      </c>
      <c r="AU338" s="18" t="s">
        <v>82</v>
      </c>
    </row>
    <row r="339" s="13" customFormat="1">
      <c r="A339" s="13"/>
      <c r="B339" s="223"/>
      <c r="C339" s="224"/>
      <c r="D339" s="225" t="s">
        <v>143</v>
      </c>
      <c r="E339" s="226" t="s">
        <v>19</v>
      </c>
      <c r="F339" s="227" t="s">
        <v>568</v>
      </c>
      <c r="G339" s="224"/>
      <c r="H339" s="228">
        <v>5.5</v>
      </c>
      <c r="I339" s="229"/>
      <c r="J339" s="224"/>
      <c r="K339" s="224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143</v>
      </c>
      <c r="AU339" s="234" t="s">
        <v>82</v>
      </c>
      <c r="AV339" s="13" t="s">
        <v>82</v>
      </c>
      <c r="AW339" s="13" t="s">
        <v>33</v>
      </c>
      <c r="AX339" s="13" t="s">
        <v>80</v>
      </c>
      <c r="AY339" s="234" t="s">
        <v>132</v>
      </c>
    </row>
    <row r="340" s="2" customFormat="1" ht="33" customHeight="1">
      <c r="A340" s="39"/>
      <c r="B340" s="40"/>
      <c r="C340" s="256" t="s">
        <v>569</v>
      </c>
      <c r="D340" s="256" t="s">
        <v>250</v>
      </c>
      <c r="E340" s="257" t="s">
        <v>570</v>
      </c>
      <c r="F340" s="258" t="s">
        <v>571</v>
      </c>
      <c r="G340" s="259" t="s">
        <v>137</v>
      </c>
      <c r="H340" s="260">
        <v>6.3250000000000002</v>
      </c>
      <c r="I340" s="261"/>
      <c r="J340" s="262">
        <f>ROUND(I340*H340,2)</f>
        <v>0</v>
      </c>
      <c r="K340" s="258" t="s">
        <v>138</v>
      </c>
      <c r="L340" s="263"/>
      <c r="M340" s="264" t="s">
        <v>19</v>
      </c>
      <c r="N340" s="265" t="s">
        <v>43</v>
      </c>
      <c r="O340" s="85"/>
      <c r="P340" s="214">
        <f>O340*H340</f>
        <v>0</v>
      </c>
      <c r="Q340" s="214">
        <v>0.00050000000000000001</v>
      </c>
      <c r="R340" s="214">
        <f>Q340*H340</f>
        <v>0.0031624999999999999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329</v>
      </c>
      <c r="AT340" s="216" t="s">
        <v>250</v>
      </c>
      <c r="AU340" s="216" t="s">
        <v>82</v>
      </c>
      <c r="AY340" s="18" t="s">
        <v>132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80</v>
      </c>
      <c r="BK340" s="217">
        <f>ROUND(I340*H340,2)</f>
        <v>0</v>
      </c>
      <c r="BL340" s="18" t="s">
        <v>224</v>
      </c>
      <c r="BM340" s="216" t="s">
        <v>572</v>
      </c>
    </row>
    <row r="341" s="13" customFormat="1">
      <c r="A341" s="13"/>
      <c r="B341" s="223"/>
      <c r="C341" s="224"/>
      <c r="D341" s="225" t="s">
        <v>143</v>
      </c>
      <c r="E341" s="224"/>
      <c r="F341" s="227" t="s">
        <v>573</v>
      </c>
      <c r="G341" s="224"/>
      <c r="H341" s="228">
        <v>6.3250000000000002</v>
      </c>
      <c r="I341" s="229"/>
      <c r="J341" s="224"/>
      <c r="K341" s="224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143</v>
      </c>
      <c r="AU341" s="234" t="s">
        <v>82</v>
      </c>
      <c r="AV341" s="13" t="s">
        <v>82</v>
      </c>
      <c r="AW341" s="13" t="s">
        <v>4</v>
      </c>
      <c r="AX341" s="13" t="s">
        <v>80</v>
      </c>
      <c r="AY341" s="234" t="s">
        <v>132</v>
      </c>
    </row>
    <row r="342" s="2" customFormat="1" ht="44.25" customHeight="1">
      <c r="A342" s="39"/>
      <c r="B342" s="40"/>
      <c r="C342" s="205" t="s">
        <v>574</v>
      </c>
      <c r="D342" s="205" t="s">
        <v>134</v>
      </c>
      <c r="E342" s="206" t="s">
        <v>575</v>
      </c>
      <c r="F342" s="207" t="s">
        <v>576</v>
      </c>
      <c r="G342" s="208" t="s">
        <v>137</v>
      </c>
      <c r="H342" s="209">
        <v>5.5</v>
      </c>
      <c r="I342" s="210"/>
      <c r="J342" s="211">
        <f>ROUND(I342*H342,2)</f>
        <v>0</v>
      </c>
      <c r="K342" s="207" t="s">
        <v>138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0.00662</v>
      </c>
      <c r="R342" s="214">
        <f>Q342*H342</f>
        <v>0.036409999999999998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224</v>
      </c>
      <c r="AT342" s="216" t="s">
        <v>134</v>
      </c>
      <c r="AU342" s="216" t="s">
        <v>82</v>
      </c>
      <c r="AY342" s="18" t="s">
        <v>132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224</v>
      </c>
      <c r="BM342" s="216" t="s">
        <v>577</v>
      </c>
    </row>
    <row r="343" s="2" customFormat="1">
      <c r="A343" s="39"/>
      <c r="B343" s="40"/>
      <c r="C343" s="41"/>
      <c r="D343" s="218" t="s">
        <v>141</v>
      </c>
      <c r="E343" s="41"/>
      <c r="F343" s="219" t="s">
        <v>578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141</v>
      </c>
      <c r="AU343" s="18" t="s">
        <v>82</v>
      </c>
    </row>
    <row r="344" s="2" customFormat="1" ht="24.15" customHeight="1">
      <c r="A344" s="39"/>
      <c r="B344" s="40"/>
      <c r="C344" s="205" t="s">
        <v>579</v>
      </c>
      <c r="D344" s="205" t="s">
        <v>134</v>
      </c>
      <c r="E344" s="206" t="s">
        <v>580</v>
      </c>
      <c r="F344" s="207" t="s">
        <v>581</v>
      </c>
      <c r="G344" s="208" t="s">
        <v>165</v>
      </c>
      <c r="H344" s="209">
        <v>2.5</v>
      </c>
      <c r="I344" s="210"/>
      <c r="J344" s="211">
        <f>ROUND(I344*H344,2)</f>
        <v>0</v>
      </c>
      <c r="K344" s="207" t="s">
        <v>138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0.0025899999999999999</v>
      </c>
      <c r="R344" s="214">
        <f>Q344*H344</f>
        <v>0.0064749999999999999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224</v>
      </c>
      <c r="AT344" s="216" t="s">
        <v>134</v>
      </c>
      <c r="AU344" s="216" t="s">
        <v>82</v>
      </c>
      <c r="AY344" s="18" t="s">
        <v>132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80</v>
      </c>
      <c r="BK344" s="217">
        <f>ROUND(I344*H344,2)</f>
        <v>0</v>
      </c>
      <c r="BL344" s="18" t="s">
        <v>224</v>
      </c>
      <c r="BM344" s="216" t="s">
        <v>582</v>
      </c>
    </row>
    <row r="345" s="2" customFormat="1">
      <c r="A345" s="39"/>
      <c r="B345" s="40"/>
      <c r="C345" s="41"/>
      <c r="D345" s="218" t="s">
        <v>141</v>
      </c>
      <c r="E345" s="41"/>
      <c r="F345" s="219" t="s">
        <v>583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141</v>
      </c>
      <c r="AU345" s="18" t="s">
        <v>82</v>
      </c>
    </row>
    <row r="346" s="2" customFormat="1" ht="37.8" customHeight="1">
      <c r="A346" s="39"/>
      <c r="B346" s="40"/>
      <c r="C346" s="205" t="s">
        <v>584</v>
      </c>
      <c r="D346" s="205" t="s">
        <v>134</v>
      </c>
      <c r="E346" s="206" t="s">
        <v>585</v>
      </c>
      <c r="F346" s="207" t="s">
        <v>586</v>
      </c>
      <c r="G346" s="208" t="s">
        <v>420</v>
      </c>
      <c r="H346" s="209">
        <v>1</v>
      </c>
      <c r="I346" s="210"/>
      <c r="J346" s="211">
        <f>ROUND(I346*H346,2)</f>
        <v>0</v>
      </c>
      <c r="K346" s="207" t="s">
        <v>138</v>
      </c>
      <c r="L346" s="45"/>
      <c r="M346" s="212" t="s">
        <v>19</v>
      </c>
      <c r="N346" s="213" t="s">
        <v>43</v>
      </c>
      <c r="O346" s="85"/>
      <c r="P346" s="214">
        <f>O346*H346</f>
        <v>0</v>
      </c>
      <c r="Q346" s="214">
        <v>0.0033899999999999998</v>
      </c>
      <c r="R346" s="214">
        <f>Q346*H346</f>
        <v>0.0033899999999999998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224</v>
      </c>
      <c r="AT346" s="216" t="s">
        <v>134</v>
      </c>
      <c r="AU346" s="216" t="s">
        <v>82</v>
      </c>
      <c r="AY346" s="18" t="s">
        <v>132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80</v>
      </c>
      <c r="BK346" s="217">
        <f>ROUND(I346*H346,2)</f>
        <v>0</v>
      </c>
      <c r="BL346" s="18" t="s">
        <v>224</v>
      </c>
      <c r="BM346" s="216" t="s">
        <v>587</v>
      </c>
    </row>
    <row r="347" s="2" customFormat="1">
      <c r="A347" s="39"/>
      <c r="B347" s="40"/>
      <c r="C347" s="41"/>
      <c r="D347" s="218" t="s">
        <v>141</v>
      </c>
      <c r="E347" s="41"/>
      <c r="F347" s="219" t="s">
        <v>588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141</v>
      </c>
      <c r="AU347" s="18" t="s">
        <v>82</v>
      </c>
    </row>
    <row r="348" s="2" customFormat="1" ht="24.15" customHeight="1">
      <c r="A348" s="39"/>
      <c r="B348" s="40"/>
      <c r="C348" s="205" t="s">
        <v>589</v>
      </c>
      <c r="D348" s="205" t="s">
        <v>134</v>
      </c>
      <c r="E348" s="206" t="s">
        <v>590</v>
      </c>
      <c r="F348" s="207" t="s">
        <v>591</v>
      </c>
      <c r="G348" s="208" t="s">
        <v>165</v>
      </c>
      <c r="H348" s="209">
        <v>4.1500000000000004</v>
      </c>
      <c r="I348" s="210"/>
      <c r="J348" s="211">
        <f>ROUND(I348*H348,2)</f>
        <v>0</v>
      </c>
      <c r="K348" s="207" t="s">
        <v>138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0.0030699999999999998</v>
      </c>
      <c r="R348" s="214">
        <f>Q348*H348</f>
        <v>0.0127405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224</v>
      </c>
      <c r="AT348" s="216" t="s">
        <v>134</v>
      </c>
      <c r="AU348" s="216" t="s">
        <v>82</v>
      </c>
      <c r="AY348" s="18" t="s">
        <v>132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224</v>
      </c>
      <c r="BM348" s="216" t="s">
        <v>592</v>
      </c>
    </row>
    <row r="349" s="2" customFormat="1">
      <c r="A349" s="39"/>
      <c r="B349" s="40"/>
      <c r="C349" s="41"/>
      <c r="D349" s="218" t="s">
        <v>141</v>
      </c>
      <c r="E349" s="41"/>
      <c r="F349" s="219" t="s">
        <v>593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141</v>
      </c>
      <c r="AU349" s="18" t="s">
        <v>82</v>
      </c>
    </row>
    <row r="350" s="13" customFormat="1">
      <c r="A350" s="13"/>
      <c r="B350" s="223"/>
      <c r="C350" s="224"/>
      <c r="D350" s="225" t="s">
        <v>143</v>
      </c>
      <c r="E350" s="226" t="s">
        <v>19</v>
      </c>
      <c r="F350" s="227" t="s">
        <v>594</v>
      </c>
      <c r="G350" s="224"/>
      <c r="H350" s="228">
        <v>4.1500000000000004</v>
      </c>
      <c r="I350" s="229"/>
      <c r="J350" s="224"/>
      <c r="K350" s="224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143</v>
      </c>
      <c r="AU350" s="234" t="s">
        <v>82</v>
      </c>
      <c r="AV350" s="13" t="s">
        <v>82</v>
      </c>
      <c r="AW350" s="13" t="s">
        <v>33</v>
      </c>
      <c r="AX350" s="13" t="s">
        <v>80</v>
      </c>
      <c r="AY350" s="234" t="s">
        <v>132</v>
      </c>
    </row>
    <row r="351" s="2" customFormat="1" ht="49.05" customHeight="1">
      <c r="A351" s="39"/>
      <c r="B351" s="40"/>
      <c r="C351" s="205" t="s">
        <v>595</v>
      </c>
      <c r="D351" s="205" t="s">
        <v>134</v>
      </c>
      <c r="E351" s="206" t="s">
        <v>596</v>
      </c>
      <c r="F351" s="207" t="s">
        <v>597</v>
      </c>
      <c r="G351" s="208" t="s">
        <v>220</v>
      </c>
      <c r="H351" s="209">
        <v>0.062</v>
      </c>
      <c r="I351" s="210"/>
      <c r="J351" s="211">
        <f>ROUND(I351*H351,2)</f>
        <v>0</v>
      </c>
      <c r="K351" s="207" t="s">
        <v>138</v>
      </c>
      <c r="L351" s="45"/>
      <c r="M351" s="212" t="s">
        <v>19</v>
      </c>
      <c r="N351" s="213" t="s">
        <v>43</v>
      </c>
      <c r="O351" s="85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224</v>
      </c>
      <c r="AT351" s="216" t="s">
        <v>134</v>
      </c>
      <c r="AU351" s="216" t="s">
        <v>82</v>
      </c>
      <c r="AY351" s="18" t="s">
        <v>132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80</v>
      </c>
      <c r="BK351" s="217">
        <f>ROUND(I351*H351,2)</f>
        <v>0</v>
      </c>
      <c r="BL351" s="18" t="s">
        <v>224</v>
      </c>
      <c r="BM351" s="216" t="s">
        <v>598</v>
      </c>
    </row>
    <row r="352" s="2" customFormat="1">
      <c r="A352" s="39"/>
      <c r="B352" s="40"/>
      <c r="C352" s="41"/>
      <c r="D352" s="218" t="s">
        <v>141</v>
      </c>
      <c r="E352" s="41"/>
      <c r="F352" s="219" t="s">
        <v>599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141</v>
      </c>
      <c r="AU352" s="18" t="s">
        <v>82</v>
      </c>
    </row>
    <row r="353" s="12" customFormat="1" ht="22.8" customHeight="1">
      <c r="A353" s="12"/>
      <c r="B353" s="189"/>
      <c r="C353" s="190"/>
      <c r="D353" s="191" t="s">
        <v>71</v>
      </c>
      <c r="E353" s="203" t="s">
        <v>600</v>
      </c>
      <c r="F353" s="203" t="s">
        <v>601</v>
      </c>
      <c r="G353" s="190"/>
      <c r="H353" s="190"/>
      <c r="I353" s="193"/>
      <c r="J353" s="204">
        <f>BK353</f>
        <v>0</v>
      </c>
      <c r="K353" s="190"/>
      <c r="L353" s="195"/>
      <c r="M353" s="196"/>
      <c r="N353" s="197"/>
      <c r="O353" s="197"/>
      <c r="P353" s="198">
        <f>SUM(P354:P368)</f>
        <v>0</v>
      </c>
      <c r="Q353" s="197"/>
      <c r="R353" s="198">
        <f>SUM(R354:R368)</f>
        <v>0.057829999999999999</v>
      </c>
      <c r="S353" s="197"/>
      <c r="T353" s="199">
        <f>SUM(T354:T368)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0" t="s">
        <v>82</v>
      </c>
      <c r="AT353" s="201" t="s">
        <v>71</v>
      </c>
      <c r="AU353" s="201" t="s">
        <v>80</v>
      </c>
      <c r="AY353" s="200" t="s">
        <v>132</v>
      </c>
      <c r="BK353" s="202">
        <f>SUM(BK354:BK368)</f>
        <v>0</v>
      </c>
    </row>
    <row r="354" s="2" customFormat="1" ht="33" customHeight="1">
      <c r="A354" s="39"/>
      <c r="B354" s="40"/>
      <c r="C354" s="205" t="s">
        <v>602</v>
      </c>
      <c r="D354" s="205" t="s">
        <v>134</v>
      </c>
      <c r="E354" s="206" t="s">
        <v>603</v>
      </c>
      <c r="F354" s="207" t="s">
        <v>604</v>
      </c>
      <c r="G354" s="208" t="s">
        <v>137</v>
      </c>
      <c r="H354" s="209">
        <v>0.59999999999999998</v>
      </c>
      <c r="I354" s="210"/>
      <c r="J354" s="211">
        <f>ROUND(I354*H354,2)</f>
        <v>0</v>
      </c>
      <c r="K354" s="207" t="s">
        <v>138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0.00027</v>
      </c>
      <c r="R354" s="214">
        <f>Q354*H354</f>
        <v>0.00016200000000000001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224</v>
      </c>
      <c r="AT354" s="216" t="s">
        <v>134</v>
      </c>
      <c r="AU354" s="216" t="s">
        <v>82</v>
      </c>
      <c r="AY354" s="18" t="s">
        <v>132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80</v>
      </c>
      <c r="BK354" s="217">
        <f>ROUND(I354*H354,2)</f>
        <v>0</v>
      </c>
      <c r="BL354" s="18" t="s">
        <v>224</v>
      </c>
      <c r="BM354" s="216" t="s">
        <v>605</v>
      </c>
    </row>
    <row r="355" s="2" customFormat="1">
      <c r="A355" s="39"/>
      <c r="B355" s="40"/>
      <c r="C355" s="41"/>
      <c r="D355" s="218" t="s">
        <v>141</v>
      </c>
      <c r="E355" s="41"/>
      <c r="F355" s="219" t="s">
        <v>606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141</v>
      </c>
      <c r="AU355" s="18" t="s">
        <v>82</v>
      </c>
    </row>
    <row r="356" s="13" customFormat="1">
      <c r="A356" s="13"/>
      <c r="B356" s="223"/>
      <c r="C356" s="224"/>
      <c r="D356" s="225" t="s">
        <v>143</v>
      </c>
      <c r="E356" s="226" t="s">
        <v>19</v>
      </c>
      <c r="F356" s="227" t="s">
        <v>607</v>
      </c>
      <c r="G356" s="224"/>
      <c r="H356" s="228">
        <v>0.59999999999999998</v>
      </c>
      <c r="I356" s="229"/>
      <c r="J356" s="224"/>
      <c r="K356" s="224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143</v>
      </c>
      <c r="AU356" s="234" t="s">
        <v>82</v>
      </c>
      <c r="AV356" s="13" t="s">
        <v>82</v>
      </c>
      <c r="AW356" s="13" t="s">
        <v>33</v>
      </c>
      <c r="AX356" s="13" t="s">
        <v>80</v>
      </c>
      <c r="AY356" s="234" t="s">
        <v>132</v>
      </c>
    </row>
    <row r="357" s="2" customFormat="1" ht="21.75" customHeight="1">
      <c r="A357" s="39"/>
      <c r="B357" s="40"/>
      <c r="C357" s="256" t="s">
        <v>608</v>
      </c>
      <c r="D357" s="256" t="s">
        <v>250</v>
      </c>
      <c r="E357" s="257" t="s">
        <v>609</v>
      </c>
      <c r="F357" s="258" t="s">
        <v>610</v>
      </c>
      <c r="G357" s="259" t="s">
        <v>137</v>
      </c>
      <c r="H357" s="260">
        <v>0.59999999999999998</v>
      </c>
      <c r="I357" s="261"/>
      <c r="J357" s="262">
        <f>ROUND(I357*H357,2)</f>
        <v>0</v>
      </c>
      <c r="K357" s="258" t="s">
        <v>138</v>
      </c>
      <c r="L357" s="263"/>
      <c r="M357" s="264" t="s">
        <v>19</v>
      </c>
      <c r="N357" s="265" t="s">
        <v>43</v>
      </c>
      <c r="O357" s="85"/>
      <c r="P357" s="214">
        <f>O357*H357</f>
        <v>0</v>
      </c>
      <c r="Q357" s="214">
        <v>0.040280000000000003</v>
      </c>
      <c r="R357" s="214">
        <f>Q357*H357</f>
        <v>0.024168000000000002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329</v>
      </c>
      <c r="AT357" s="216" t="s">
        <v>250</v>
      </c>
      <c r="AU357" s="216" t="s">
        <v>82</v>
      </c>
      <c r="AY357" s="18" t="s">
        <v>132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80</v>
      </c>
      <c r="BK357" s="217">
        <f>ROUND(I357*H357,2)</f>
        <v>0</v>
      </c>
      <c r="BL357" s="18" t="s">
        <v>224</v>
      </c>
      <c r="BM357" s="216" t="s">
        <v>611</v>
      </c>
    </row>
    <row r="358" s="2" customFormat="1" ht="37.8" customHeight="1">
      <c r="A358" s="39"/>
      <c r="B358" s="40"/>
      <c r="C358" s="205" t="s">
        <v>612</v>
      </c>
      <c r="D358" s="205" t="s">
        <v>134</v>
      </c>
      <c r="E358" s="206" t="s">
        <v>613</v>
      </c>
      <c r="F358" s="207" t="s">
        <v>614</v>
      </c>
      <c r="G358" s="208" t="s">
        <v>420</v>
      </c>
      <c r="H358" s="209">
        <v>1</v>
      </c>
      <c r="I358" s="210"/>
      <c r="J358" s="211">
        <f>ROUND(I358*H358,2)</f>
        <v>0</v>
      </c>
      <c r="K358" s="207" t="s">
        <v>138</v>
      </c>
      <c r="L358" s="45"/>
      <c r="M358" s="212" t="s">
        <v>19</v>
      </c>
      <c r="N358" s="213" t="s">
        <v>43</v>
      </c>
      <c r="O358" s="85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224</v>
      </c>
      <c r="AT358" s="216" t="s">
        <v>134</v>
      </c>
      <c r="AU358" s="216" t="s">
        <v>82</v>
      </c>
      <c r="AY358" s="18" t="s">
        <v>132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80</v>
      </c>
      <c r="BK358" s="217">
        <f>ROUND(I358*H358,2)</f>
        <v>0</v>
      </c>
      <c r="BL358" s="18" t="s">
        <v>224</v>
      </c>
      <c r="BM358" s="216" t="s">
        <v>615</v>
      </c>
    </row>
    <row r="359" s="2" customFormat="1">
      <c r="A359" s="39"/>
      <c r="B359" s="40"/>
      <c r="C359" s="41"/>
      <c r="D359" s="218" t="s">
        <v>141</v>
      </c>
      <c r="E359" s="41"/>
      <c r="F359" s="219" t="s">
        <v>616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141</v>
      </c>
      <c r="AU359" s="18" t="s">
        <v>82</v>
      </c>
    </row>
    <row r="360" s="2" customFormat="1" ht="24.15" customHeight="1">
      <c r="A360" s="39"/>
      <c r="B360" s="40"/>
      <c r="C360" s="256" t="s">
        <v>617</v>
      </c>
      <c r="D360" s="256" t="s">
        <v>250</v>
      </c>
      <c r="E360" s="257" t="s">
        <v>618</v>
      </c>
      <c r="F360" s="258" t="s">
        <v>619</v>
      </c>
      <c r="G360" s="259" t="s">
        <v>420</v>
      </c>
      <c r="H360" s="260">
        <v>1</v>
      </c>
      <c r="I360" s="261"/>
      <c r="J360" s="262">
        <f>ROUND(I360*H360,2)</f>
        <v>0</v>
      </c>
      <c r="K360" s="258" t="s">
        <v>138</v>
      </c>
      <c r="L360" s="263"/>
      <c r="M360" s="264" t="s">
        <v>19</v>
      </c>
      <c r="N360" s="265" t="s">
        <v>43</v>
      </c>
      <c r="O360" s="85"/>
      <c r="P360" s="214">
        <f>O360*H360</f>
        <v>0</v>
      </c>
      <c r="Q360" s="214">
        <v>0.022499999999999999</v>
      </c>
      <c r="R360" s="214">
        <f>Q360*H360</f>
        <v>0.022499999999999999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329</v>
      </c>
      <c r="AT360" s="216" t="s">
        <v>250</v>
      </c>
      <c r="AU360" s="216" t="s">
        <v>82</v>
      </c>
      <c r="AY360" s="18" t="s">
        <v>132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80</v>
      </c>
      <c r="BK360" s="217">
        <f>ROUND(I360*H360,2)</f>
        <v>0</v>
      </c>
      <c r="BL360" s="18" t="s">
        <v>224</v>
      </c>
      <c r="BM360" s="216" t="s">
        <v>620</v>
      </c>
    </row>
    <row r="361" s="2" customFormat="1" ht="16.5" customHeight="1">
      <c r="A361" s="39"/>
      <c r="B361" s="40"/>
      <c r="C361" s="205" t="s">
        <v>621</v>
      </c>
      <c r="D361" s="205" t="s">
        <v>134</v>
      </c>
      <c r="E361" s="206" t="s">
        <v>622</v>
      </c>
      <c r="F361" s="207" t="s">
        <v>623</v>
      </c>
      <c r="G361" s="208" t="s">
        <v>420</v>
      </c>
      <c r="H361" s="209">
        <v>6</v>
      </c>
      <c r="I361" s="210"/>
      <c r="J361" s="211">
        <f>ROUND(I361*H361,2)</f>
        <v>0</v>
      </c>
      <c r="K361" s="207" t="s">
        <v>138</v>
      </c>
      <c r="L361" s="45"/>
      <c r="M361" s="212" t="s">
        <v>19</v>
      </c>
      <c r="N361" s="213" t="s">
        <v>43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224</v>
      </c>
      <c r="AT361" s="216" t="s">
        <v>134</v>
      </c>
      <c r="AU361" s="216" t="s">
        <v>82</v>
      </c>
      <c r="AY361" s="18" t="s">
        <v>132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80</v>
      </c>
      <c r="BK361" s="217">
        <f>ROUND(I361*H361,2)</f>
        <v>0</v>
      </c>
      <c r="BL361" s="18" t="s">
        <v>224</v>
      </c>
      <c r="BM361" s="216" t="s">
        <v>624</v>
      </c>
    </row>
    <row r="362" s="2" customFormat="1">
      <c r="A362" s="39"/>
      <c r="B362" s="40"/>
      <c r="C362" s="41"/>
      <c r="D362" s="218" t="s">
        <v>141</v>
      </c>
      <c r="E362" s="41"/>
      <c r="F362" s="219" t="s">
        <v>625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141</v>
      </c>
      <c r="AU362" s="18" t="s">
        <v>82</v>
      </c>
    </row>
    <row r="363" s="2" customFormat="1" ht="16.5" customHeight="1">
      <c r="A363" s="39"/>
      <c r="B363" s="40"/>
      <c r="C363" s="256" t="s">
        <v>626</v>
      </c>
      <c r="D363" s="256" t="s">
        <v>250</v>
      </c>
      <c r="E363" s="257" t="s">
        <v>627</v>
      </c>
      <c r="F363" s="258" t="s">
        <v>628</v>
      </c>
      <c r="G363" s="259" t="s">
        <v>420</v>
      </c>
      <c r="H363" s="260">
        <v>6</v>
      </c>
      <c r="I363" s="261"/>
      <c r="J363" s="262">
        <f>ROUND(I363*H363,2)</f>
        <v>0</v>
      </c>
      <c r="K363" s="258" t="s">
        <v>254</v>
      </c>
      <c r="L363" s="263"/>
      <c r="M363" s="264" t="s">
        <v>19</v>
      </c>
      <c r="N363" s="265" t="s">
        <v>43</v>
      </c>
      <c r="O363" s="85"/>
      <c r="P363" s="214">
        <f>O363*H363</f>
        <v>0</v>
      </c>
      <c r="Q363" s="214">
        <v>0.0015</v>
      </c>
      <c r="R363" s="214">
        <f>Q363*H363</f>
        <v>0.0090000000000000011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329</v>
      </c>
      <c r="AT363" s="216" t="s">
        <v>250</v>
      </c>
      <c r="AU363" s="216" t="s">
        <v>82</v>
      </c>
      <c r="AY363" s="18" t="s">
        <v>132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80</v>
      </c>
      <c r="BK363" s="217">
        <f>ROUND(I363*H363,2)</f>
        <v>0</v>
      </c>
      <c r="BL363" s="18" t="s">
        <v>224</v>
      </c>
      <c r="BM363" s="216" t="s">
        <v>629</v>
      </c>
    </row>
    <row r="364" s="2" customFormat="1" ht="37.8" customHeight="1">
      <c r="A364" s="39"/>
      <c r="B364" s="40"/>
      <c r="C364" s="205" t="s">
        <v>630</v>
      </c>
      <c r="D364" s="205" t="s">
        <v>134</v>
      </c>
      <c r="E364" s="206" t="s">
        <v>631</v>
      </c>
      <c r="F364" s="207" t="s">
        <v>632</v>
      </c>
      <c r="G364" s="208" t="s">
        <v>420</v>
      </c>
      <c r="H364" s="209">
        <v>1</v>
      </c>
      <c r="I364" s="210"/>
      <c r="J364" s="211">
        <f>ROUND(I364*H364,2)</f>
        <v>0</v>
      </c>
      <c r="K364" s="207" t="s">
        <v>138</v>
      </c>
      <c r="L364" s="45"/>
      <c r="M364" s="212" t="s">
        <v>19</v>
      </c>
      <c r="N364" s="213" t="s">
        <v>43</v>
      </c>
      <c r="O364" s="85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224</v>
      </c>
      <c r="AT364" s="216" t="s">
        <v>134</v>
      </c>
      <c r="AU364" s="216" t="s">
        <v>82</v>
      </c>
      <c r="AY364" s="18" t="s">
        <v>132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80</v>
      </c>
      <c r="BK364" s="217">
        <f>ROUND(I364*H364,2)</f>
        <v>0</v>
      </c>
      <c r="BL364" s="18" t="s">
        <v>224</v>
      </c>
      <c r="BM364" s="216" t="s">
        <v>633</v>
      </c>
    </row>
    <row r="365" s="2" customFormat="1">
      <c r="A365" s="39"/>
      <c r="B365" s="40"/>
      <c r="C365" s="41"/>
      <c r="D365" s="218" t="s">
        <v>141</v>
      </c>
      <c r="E365" s="41"/>
      <c r="F365" s="219" t="s">
        <v>634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141</v>
      </c>
      <c r="AU365" s="18" t="s">
        <v>82</v>
      </c>
    </row>
    <row r="366" s="2" customFormat="1" ht="24.15" customHeight="1">
      <c r="A366" s="39"/>
      <c r="B366" s="40"/>
      <c r="C366" s="256" t="s">
        <v>635</v>
      </c>
      <c r="D366" s="256" t="s">
        <v>250</v>
      </c>
      <c r="E366" s="257" t="s">
        <v>636</v>
      </c>
      <c r="F366" s="258" t="s">
        <v>637</v>
      </c>
      <c r="G366" s="259" t="s">
        <v>165</v>
      </c>
      <c r="H366" s="260">
        <v>0.5</v>
      </c>
      <c r="I366" s="261"/>
      <c r="J366" s="262">
        <f>ROUND(I366*H366,2)</f>
        <v>0</v>
      </c>
      <c r="K366" s="258" t="s">
        <v>138</v>
      </c>
      <c r="L366" s="263"/>
      <c r="M366" s="264" t="s">
        <v>19</v>
      </c>
      <c r="N366" s="265" t="s">
        <v>43</v>
      </c>
      <c r="O366" s="85"/>
      <c r="P366" s="214">
        <f>O366*H366</f>
        <v>0</v>
      </c>
      <c r="Q366" s="214">
        <v>0.0040000000000000001</v>
      </c>
      <c r="R366" s="214">
        <f>Q366*H366</f>
        <v>0.002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329</v>
      </c>
      <c r="AT366" s="216" t="s">
        <v>250</v>
      </c>
      <c r="AU366" s="216" t="s">
        <v>82</v>
      </c>
      <c r="AY366" s="18" t="s">
        <v>132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80</v>
      </c>
      <c r="BK366" s="217">
        <f>ROUND(I366*H366,2)</f>
        <v>0</v>
      </c>
      <c r="BL366" s="18" t="s">
        <v>224</v>
      </c>
      <c r="BM366" s="216" t="s">
        <v>638</v>
      </c>
    </row>
    <row r="367" s="2" customFormat="1" ht="49.05" customHeight="1">
      <c r="A367" s="39"/>
      <c r="B367" s="40"/>
      <c r="C367" s="205" t="s">
        <v>639</v>
      </c>
      <c r="D367" s="205" t="s">
        <v>134</v>
      </c>
      <c r="E367" s="206" t="s">
        <v>640</v>
      </c>
      <c r="F367" s="207" t="s">
        <v>641</v>
      </c>
      <c r="G367" s="208" t="s">
        <v>220</v>
      </c>
      <c r="H367" s="209">
        <v>0.058000000000000003</v>
      </c>
      <c r="I367" s="210"/>
      <c r="J367" s="211">
        <f>ROUND(I367*H367,2)</f>
        <v>0</v>
      </c>
      <c r="K367" s="207" t="s">
        <v>138</v>
      </c>
      <c r="L367" s="45"/>
      <c r="M367" s="212" t="s">
        <v>19</v>
      </c>
      <c r="N367" s="213" t="s">
        <v>43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224</v>
      </c>
      <c r="AT367" s="216" t="s">
        <v>134</v>
      </c>
      <c r="AU367" s="216" t="s">
        <v>82</v>
      </c>
      <c r="AY367" s="18" t="s">
        <v>132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80</v>
      </c>
      <c r="BK367" s="217">
        <f>ROUND(I367*H367,2)</f>
        <v>0</v>
      </c>
      <c r="BL367" s="18" t="s">
        <v>224</v>
      </c>
      <c r="BM367" s="216" t="s">
        <v>642</v>
      </c>
    </row>
    <row r="368" s="2" customFormat="1">
      <c r="A368" s="39"/>
      <c r="B368" s="40"/>
      <c r="C368" s="41"/>
      <c r="D368" s="218" t="s">
        <v>141</v>
      </c>
      <c r="E368" s="41"/>
      <c r="F368" s="219" t="s">
        <v>643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141</v>
      </c>
      <c r="AU368" s="18" t="s">
        <v>82</v>
      </c>
    </row>
    <row r="369" s="12" customFormat="1" ht="22.8" customHeight="1">
      <c r="A369" s="12"/>
      <c r="B369" s="189"/>
      <c r="C369" s="190"/>
      <c r="D369" s="191" t="s">
        <v>71</v>
      </c>
      <c r="E369" s="203" t="s">
        <v>644</v>
      </c>
      <c r="F369" s="203" t="s">
        <v>645</v>
      </c>
      <c r="G369" s="190"/>
      <c r="H369" s="190"/>
      <c r="I369" s="193"/>
      <c r="J369" s="204">
        <f>BK369</f>
        <v>0</v>
      </c>
      <c r="K369" s="190"/>
      <c r="L369" s="195"/>
      <c r="M369" s="196"/>
      <c r="N369" s="197"/>
      <c r="O369" s="197"/>
      <c r="P369" s="198">
        <f>SUM(P370:P379)</f>
        <v>0</v>
      </c>
      <c r="Q369" s="197"/>
      <c r="R369" s="198">
        <f>SUM(R370:R379)</f>
        <v>0.174705</v>
      </c>
      <c r="S369" s="197"/>
      <c r="T369" s="199">
        <f>SUM(T370:T379)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0" t="s">
        <v>82</v>
      </c>
      <c r="AT369" s="201" t="s">
        <v>71</v>
      </c>
      <c r="AU369" s="201" t="s">
        <v>80</v>
      </c>
      <c r="AY369" s="200" t="s">
        <v>132</v>
      </c>
      <c r="BK369" s="202">
        <f>SUM(BK370:BK379)</f>
        <v>0</v>
      </c>
    </row>
    <row r="370" s="2" customFormat="1" ht="24.15" customHeight="1">
      <c r="A370" s="39"/>
      <c r="B370" s="40"/>
      <c r="C370" s="205" t="s">
        <v>646</v>
      </c>
      <c r="D370" s="205" t="s">
        <v>134</v>
      </c>
      <c r="E370" s="206" t="s">
        <v>647</v>
      </c>
      <c r="F370" s="207" t="s">
        <v>648</v>
      </c>
      <c r="G370" s="208" t="s">
        <v>137</v>
      </c>
      <c r="H370" s="209">
        <v>5.7750000000000004</v>
      </c>
      <c r="I370" s="210"/>
      <c r="J370" s="211">
        <f>ROUND(I370*H370,2)</f>
        <v>0</v>
      </c>
      <c r="K370" s="207" t="s">
        <v>138</v>
      </c>
      <c r="L370" s="45"/>
      <c r="M370" s="212" t="s">
        <v>19</v>
      </c>
      <c r="N370" s="213" t="s">
        <v>43</v>
      </c>
      <c r="O370" s="85"/>
      <c r="P370" s="214">
        <f>O370*H370</f>
        <v>0</v>
      </c>
      <c r="Q370" s="214">
        <v>0.00010000000000000001</v>
      </c>
      <c r="R370" s="214">
        <f>Q370*H370</f>
        <v>0.00057750000000000011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224</v>
      </c>
      <c r="AT370" s="216" t="s">
        <v>134</v>
      </c>
      <c r="AU370" s="216" t="s">
        <v>82</v>
      </c>
      <c r="AY370" s="18" t="s">
        <v>132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80</v>
      </c>
      <c r="BK370" s="217">
        <f>ROUND(I370*H370,2)</f>
        <v>0</v>
      </c>
      <c r="BL370" s="18" t="s">
        <v>224</v>
      </c>
      <c r="BM370" s="216" t="s">
        <v>649</v>
      </c>
    </row>
    <row r="371" s="2" customFormat="1">
      <c r="A371" s="39"/>
      <c r="B371" s="40"/>
      <c r="C371" s="41"/>
      <c r="D371" s="218" t="s">
        <v>141</v>
      </c>
      <c r="E371" s="41"/>
      <c r="F371" s="219" t="s">
        <v>650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141</v>
      </c>
      <c r="AU371" s="18" t="s">
        <v>82</v>
      </c>
    </row>
    <row r="372" s="13" customFormat="1">
      <c r="A372" s="13"/>
      <c r="B372" s="223"/>
      <c r="C372" s="224"/>
      <c r="D372" s="225" t="s">
        <v>143</v>
      </c>
      <c r="E372" s="226" t="s">
        <v>19</v>
      </c>
      <c r="F372" s="227" t="s">
        <v>651</v>
      </c>
      <c r="G372" s="224"/>
      <c r="H372" s="228">
        <v>5.7750000000000004</v>
      </c>
      <c r="I372" s="229"/>
      <c r="J372" s="224"/>
      <c r="K372" s="224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143</v>
      </c>
      <c r="AU372" s="234" t="s">
        <v>82</v>
      </c>
      <c r="AV372" s="13" t="s">
        <v>82</v>
      </c>
      <c r="AW372" s="13" t="s">
        <v>33</v>
      </c>
      <c r="AX372" s="13" t="s">
        <v>80</v>
      </c>
      <c r="AY372" s="234" t="s">
        <v>132</v>
      </c>
    </row>
    <row r="373" s="2" customFormat="1" ht="16.5" customHeight="1">
      <c r="A373" s="39"/>
      <c r="B373" s="40"/>
      <c r="C373" s="256" t="s">
        <v>652</v>
      </c>
      <c r="D373" s="256" t="s">
        <v>250</v>
      </c>
      <c r="E373" s="257" t="s">
        <v>653</v>
      </c>
      <c r="F373" s="258" t="s">
        <v>654</v>
      </c>
      <c r="G373" s="259" t="s">
        <v>137</v>
      </c>
      <c r="H373" s="260">
        <v>5.7750000000000004</v>
      </c>
      <c r="I373" s="261"/>
      <c r="J373" s="262">
        <f>ROUND(I373*H373,2)</f>
        <v>0</v>
      </c>
      <c r="K373" s="258" t="s">
        <v>138</v>
      </c>
      <c r="L373" s="263"/>
      <c r="M373" s="264" t="s">
        <v>19</v>
      </c>
      <c r="N373" s="265" t="s">
        <v>43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329</v>
      </c>
      <c r="AT373" s="216" t="s">
        <v>250</v>
      </c>
      <c r="AU373" s="216" t="s">
        <v>82</v>
      </c>
      <c r="AY373" s="18" t="s">
        <v>132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80</v>
      </c>
      <c r="BK373" s="217">
        <f>ROUND(I373*H373,2)</f>
        <v>0</v>
      </c>
      <c r="BL373" s="18" t="s">
        <v>224</v>
      </c>
      <c r="BM373" s="216" t="s">
        <v>655</v>
      </c>
    </row>
    <row r="374" s="2" customFormat="1" ht="33" customHeight="1">
      <c r="A374" s="39"/>
      <c r="B374" s="40"/>
      <c r="C374" s="205" t="s">
        <v>656</v>
      </c>
      <c r="D374" s="205" t="s">
        <v>134</v>
      </c>
      <c r="E374" s="206" t="s">
        <v>657</v>
      </c>
      <c r="F374" s="207" t="s">
        <v>658</v>
      </c>
      <c r="G374" s="208" t="s">
        <v>165</v>
      </c>
      <c r="H374" s="209">
        <v>49.049999999999997</v>
      </c>
      <c r="I374" s="210"/>
      <c r="J374" s="211">
        <f>ROUND(I374*H374,2)</f>
        <v>0</v>
      </c>
      <c r="K374" s="207" t="s">
        <v>138</v>
      </c>
      <c r="L374" s="45"/>
      <c r="M374" s="212" t="s">
        <v>19</v>
      </c>
      <c r="N374" s="213" t="s">
        <v>43</v>
      </c>
      <c r="O374" s="85"/>
      <c r="P374" s="214">
        <f>O374*H374</f>
        <v>0</v>
      </c>
      <c r="Q374" s="214">
        <v>6.0000000000000002E-05</v>
      </c>
      <c r="R374" s="214">
        <f>Q374*H374</f>
        <v>0.0029429999999999999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224</v>
      </c>
      <c r="AT374" s="216" t="s">
        <v>134</v>
      </c>
      <c r="AU374" s="216" t="s">
        <v>82</v>
      </c>
      <c r="AY374" s="18" t="s">
        <v>132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80</v>
      </c>
      <c r="BK374" s="217">
        <f>ROUND(I374*H374,2)</f>
        <v>0</v>
      </c>
      <c r="BL374" s="18" t="s">
        <v>224</v>
      </c>
      <c r="BM374" s="216" t="s">
        <v>659</v>
      </c>
    </row>
    <row r="375" s="2" customFormat="1">
      <c r="A375" s="39"/>
      <c r="B375" s="40"/>
      <c r="C375" s="41"/>
      <c r="D375" s="218" t="s">
        <v>141</v>
      </c>
      <c r="E375" s="41"/>
      <c r="F375" s="219" t="s">
        <v>660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141</v>
      </c>
      <c r="AU375" s="18" t="s">
        <v>82</v>
      </c>
    </row>
    <row r="376" s="13" customFormat="1">
      <c r="A376" s="13"/>
      <c r="B376" s="223"/>
      <c r="C376" s="224"/>
      <c r="D376" s="225" t="s">
        <v>143</v>
      </c>
      <c r="E376" s="226" t="s">
        <v>19</v>
      </c>
      <c r="F376" s="227" t="s">
        <v>661</v>
      </c>
      <c r="G376" s="224"/>
      <c r="H376" s="228">
        <v>49.049999999999997</v>
      </c>
      <c r="I376" s="229"/>
      <c r="J376" s="224"/>
      <c r="K376" s="224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143</v>
      </c>
      <c r="AU376" s="234" t="s">
        <v>82</v>
      </c>
      <c r="AV376" s="13" t="s">
        <v>82</v>
      </c>
      <c r="AW376" s="13" t="s">
        <v>33</v>
      </c>
      <c r="AX376" s="13" t="s">
        <v>80</v>
      </c>
      <c r="AY376" s="234" t="s">
        <v>132</v>
      </c>
    </row>
    <row r="377" s="2" customFormat="1" ht="24.15" customHeight="1">
      <c r="A377" s="39"/>
      <c r="B377" s="40"/>
      <c r="C377" s="256" t="s">
        <v>662</v>
      </c>
      <c r="D377" s="256" t="s">
        <v>250</v>
      </c>
      <c r="E377" s="257" t="s">
        <v>663</v>
      </c>
      <c r="F377" s="258" t="s">
        <v>664</v>
      </c>
      <c r="G377" s="259" t="s">
        <v>165</v>
      </c>
      <c r="H377" s="260">
        <v>49.049999999999997</v>
      </c>
      <c r="I377" s="261"/>
      <c r="J377" s="262">
        <f>ROUND(I377*H377,2)</f>
        <v>0</v>
      </c>
      <c r="K377" s="258" t="s">
        <v>138</v>
      </c>
      <c r="L377" s="263"/>
      <c r="M377" s="264" t="s">
        <v>19</v>
      </c>
      <c r="N377" s="265" t="s">
        <v>43</v>
      </c>
      <c r="O377" s="85"/>
      <c r="P377" s="214">
        <f>O377*H377</f>
        <v>0</v>
      </c>
      <c r="Q377" s="214">
        <v>0.00349</v>
      </c>
      <c r="R377" s="214">
        <f>Q377*H377</f>
        <v>0.17118449999999999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329</v>
      </c>
      <c r="AT377" s="216" t="s">
        <v>250</v>
      </c>
      <c r="AU377" s="216" t="s">
        <v>82</v>
      </c>
      <c r="AY377" s="18" t="s">
        <v>132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80</v>
      </c>
      <c r="BK377" s="217">
        <f>ROUND(I377*H377,2)</f>
        <v>0</v>
      </c>
      <c r="BL377" s="18" t="s">
        <v>224</v>
      </c>
      <c r="BM377" s="216" t="s">
        <v>665</v>
      </c>
    </row>
    <row r="378" s="2" customFormat="1" ht="49.05" customHeight="1">
      <c r="A378" s="39"/>
      <c r="B378" s="40"/>
      <c r="C378" s="205" t="s">
        <v>666</v>
      </c>
      <c r="D378" s="205" t="s">
        <v>134</v>
      </c>
      <c r="E378" s="206" t="s">
        <v>667</v>
      </c>
      <c r="F378" s="207" t="s">
        <v>668</v>
      </c>
      <c r="G378" s="208" t="s">
        <v>220</v>
      </c>
      <c r="H378" s="209">
        <v>0.17499999999999999</v>
      </c>
      <c r="I378" s="210"/>
      <c r="J378" s="211">
        <f>ROUND(I378*H378,2)</f>
        <v>0</v>
      </c>
      <c r="K378" s="207" t="s">
        <v>138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224</v>
      </c>
      <c r="AT378" s="216" t="s">
        <v>134</v>
      </c>
      <c r="AU378" s="216" t="s">
        <v>82</v>
      </c>
      <c r="AY378" s="18" t="s">
        <v>132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80</v>
      </c>
      <c r="BK378" s="217">
        <f>ROUND(I378*H378,2)</f>
        <v>0</v>
      </c>
      <c r="BL378" s="18" t="s">
        <v>224</v>
      </c>
      <c r="BM378" s="216" t="s">
        <v>669</v>
      </c>
    </row>
    <row r="379" s="2" customFormat="1">
      <c r="A379" s="39"/>
      <c r="B379" s="40"/>
      <c r="C379" s="41"/>
      <c r="D379" s="218" t="s">
        <v>141</v>
      </c>
      <c r="E379" s="41"/>
      <c r="F379" s="219" t="s">
        <v>670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141</v>
      </c>
      <c r="AU379" s="18" t="s">
        <v>82</v>
      </c>
    </row>
    <row r="380" s="12" customFormat="1" ht="22.8" customHeight="1">
      <c r="A380" s="12"/>
      <c r="B380" s="189"/>
      <c r="C380" s="190"/>
      <c r="D380" s="191" t="s">
        <v>71</v>
      </c>
      <c r="E380" s="203" t="s">
        <v>671</v>
      </c>
      <c r="F380" s="203" t="s">
        <v>672</v>
      </c>
      <c r="G380" s="190"/>
      <c r="H380" s="190"/>
      <c r="I380" s="193"/>
      <c r="J380" s="204">
        <f>BK380</f>
        <v>0</v>
      </c>
      <c r="K380" s="190"/>
      <c r="L380" s="195"/>
      <c r="M380" s="196"/>
      <c r="N380" s="197"/>
      <c r="O380" s="197"/>
      <c r="P380" s="198">
        <f>SUM(P381:P401)</f>
        <v>0</v>
      </c>
      <c r="Q380" s="197"/>
      <c r="R380" s="198">
        <f>SUM(R381:R401)</f>
        <v>0.01384171</v>
      </c>
      <c r="S380" s="197"/>
      <c r="T380" s="199">
        <f>SUM(T381:T401)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0" t="s">
        <v>82</v>
      </c>
      <c r="AT380" s="201" t="s">
        <v>71</v>
      </c>
      <c r="AU380" s="201" t="s">
        <v>80</v>
      </c>
      <c r="AY380" s="200" t="s">
        <v>132</v>
      </c>
      <c r="BK380" s="202">
        <f>SUM(BK381:BK401)</f>
        <v>0</v>
      </c>
    </row>
    <row r="381" s="2" customFormat="1" ht="24.15" customHeight="1">
      <c r="A381" s="39"/>
      <c r="B381" s="40"/>
      <c r="C381" s="205" t="s">
        <v>673</v>
      </c>
      <c r="D381" s="205" t="s">
        <v>134</v>
      </c>
      <c r="E381" s="206" t="s">
        <v>674</v>
      </c>
      <c r="F381" s="207" t="s">
        <v>675</v>
      </c>
      <c r="G381" s="208" t="s">
        <v>137</v>
      </c>
      <c r="H381" s="209">
        <v>39.064999999999998</v>
      </c>
      <c r="I381" s="210"/>
      <c r="J381" s="211">
        <f>ROUND(I381*H381,2)</f>
        <v>0</v>
      </c>
      <c r="K381" s="207" t="s">
        <v>138</v>
      </c>
      <c r="L381" s="45"/>
      <c r="M381" s="212" t="s">
        <v>19</v>
      </c>
      <c r="N381" s="213" t="s">
        <v>43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224</v>
      </c>
      <c r="AT381" s="216" t="s">
        <v>134</v>
      </c>
      <c r="AU381" s="216" t="s">
        <v>82</v>
      </c>
      <c r="AY381" s="18" t="s">
        <v>132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80</v>
      </c>
      <c r="BK381" s="217">
        <f>ROUND(I381*H381,2)</f>
        <v>0</v>
      </c>
      <c r="BL381" s="18" t="s">
        <v>224</v>
      </c>
      <c r="BM381" s="216" t="s">
        <v>676</v>
      </c>
    </row>
    <row r="382" s="2" customFormat="1">
      <c r="A382" s="39"/>
      <c r="B382" s="40"/>
      <c r="C382" s="41"/>
      <c r="D382" s="218" t="s">
        <v>141</v>
      </c>
      <c r="E382" s="41"/>
      <c r="F382" s="219" t="s">
        <v>677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141</v>
      </c>
      <c r="AU382" s="18" t="s">
        <v>82</v>
      </c>
    </row>
    <row r="383" s="13" customFormat="1">
      <c r="A383" s="13"/>
      <c r="B383" s="223"/>
      <c r="C383" s="224"/>
      <c r="D383" s="225" t="s">
        <v>143</v>
      </c>
      <c r="E383" s="226" t="s">
        <v>19</v>
      </c>
      <c r="F383" s="227" t="s">
        <v>678</v>
      </c>
      <c r="G383" s="224"/>
      <c r="H383" s="228">
        <v>32.505000000000003</v>
      </c>
      <c r="I383" s="229"/>
      <c r="J383" s="224"/>
      <c r="K383" s="224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143</v>
      </c>
      <c r="AU383" s="234" t="s">
        <v>82</v>
      </c>
      <c r="AV383" s="13" t="s">
        <v>82</v>
      </c>
      <c r="AW383" s="13" t="s">
        <v>33</v>
      </c>
      <c r="AX383" s="13" t="s">
        <v>72</v>
      </c>
      <c r="AY383" s="234" t="s">
        <v>132</v>
      </c>
    </row>
    <row r="384" s="13" customFormat="1">
      <c r="A384" s="13"/>
      <c r="B384" s="223"/>
      <c r="C384" s="224"/>
      <c r="D384" s="225" t="s">
        <v>143</v>
      </c>
      <c r="E384" s="226" t="s">
        <v>19</v>
      </c>
      <c r="F384" s="227" t="s">
        <v>679</v>
      </c>
      <c r="G384" s="224"/>
      <c r="H384" s="228">
        <v>6.5599999999999996</v>
      </c>
      <c r="I384" s="229"/>
      <c r="J384" s="224"/>
      <c r="K384" s="224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143</v>
      </c>
      <c r="AU384" s="234" t="s">
        <v>82</v>
      </c>
      <c r="AV384" s="13" t="s">
        <v>82</v>
      </c>
      <c r="AW384" s="13" t="s">
        <v>33</v>
      </c>
      <c r="AX384" s="13" t="s">
        <v>72</v>
      </c>
      <c r="AY384" s="234" t="s">
        <v>132</v>
      </c>
    </row>
    <row r="385" s="15" customFormat="1">
      <c r="A385" s="15"/>
      <c r="B385" s="245"/>
      <c r="C385" s="246"/>
      <c r="D385" s="225" t="s">
        <v>143</v>
      </c>
      <c r="E385" s="247" t="s">
        <v>19</v>
      </c>
      <c r="F385" s="248" t="s">
        <v>152</v>
      </c>
      <c r="G385" s="246"/>
      <c r="H385" s="249">
        <v>39.065000000000005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5" t="s">
        <v>143</v>
      </c>
      <c r="AU385" s="255" t="s">
        <v>82</v>
      </c>
      <c r="AV385" s="15" t="s">
        <v>139</v>
      </c>
      <c r="AW385" s="15" t="s">
        <v>33</v>
      </c>
      <c r="AX385" s="15" t="s">
        <v>80</v>
      </c>
      <c r="AY385" s="255" t="s">
        <v>132</v>
      </c>
    </row>
    <row r="386" s="2" customFormat="1" ht="16.5" customHeight="1">
      <c r="A386" s="39"/>
      <c r="B386" s="40"/>
      <c r="C386" s="256" t="s">
        <v>680</v>
      </c>
      <c r="D386" s="256" t="s">
        <v>250</v>
      </c>
      <c r="E386" s="257" t="s">
        <v>681</v>
      </c>
      <c r="F386" s="258" t="s">
        <v>682</v>
      </c>
      <c r="G386" s="259" t="s">
        <v>137</v>
      </c>
      <c r="H386" s="260">
        <v>41.018000000000001</v>
      </c>
      <c r="I386" s="261"/>
      <c r="J386" s="262">
        <f>ROUND(I386*H386,2)</f>
        <v>0</v>
      </c>
      <c r="K386" s="258" t="s">
        <v>138</v>
      </c>
      <c r="L386" s="263"/>
      <c r="M386" s="264" t="s">
        <v>19</v>
      </c>
      <c r="N386" s="265" t="s">
        <v>43</v>
      </c>
      <c r="O386" s="85"/>
      <c r="P386" s="214">
        <f>O386*H386</f>
        <v>0</v>
      </c>
      <c r="Q386" s="214">
        <v>1.0000000000000001E-05</v>
      </c>
      <c r="R386" s="214">
        <f>Q386*H386</f>
        <v>0.00041018000000000006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329</v>
      </c>
      <c r="AT386" s="216" t="s">
        <v>250</v>
      </c>
      <c r="AU386" s="216" t="s">
        <v>82</v>
      </c>
      <c r="AY386" s="18" t="s">
        <v>132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80</v>
      </c>
      <c r="BK386" s="217">
        <f>ROUND(I386*H386,2)</f>
        <v>0</v>
      </c>
      <c r="BL386" s="18" t="s">
        <v>224</v>
      </c>
      <c r="BM386" s="216" t="s">
        <v>683</v>
      </c>
    </row>
    <row r="387" s="13" customFormat="1">
      <c r="A387" s="13"/>
      <c r="B387" s="223"/>
      <c r="C387" s="224"/>
      <c r="D387" s="225" t="s">
        <v>143</v>
      </c>
      <c r="E387" s="224"/>
      <c r="F387" s="227" t="s">
        <v>684</v>
      </c>
      <c r="G387" s="224"/>
      <c r="H387" s="228">
        <v>41.018000000000001</v>
      </c>
      <c r="I387" s="229"/>
      <c r="J387" s="224"/>
      <c r="K387" s="224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143</v>
      </c>
      <c r="AU387" s="234" t="s">
        <v>82</v>
      </c>
      <c r="AV387" s="13" t="s">
        <v>82</v>
      </c>
      <c r="AW387" s="13" t="s">
        <v>4</v>
      </c>
      <c r="AX387" s="13" t="s">
        <v>80</v>
      </c>
      <c r="AY387" s="234" t="s">
        <v>132</v>
      </c>
    </row>
    <row r="388" s="2" customFormat="1" ht="37.8" customHeight="1">
      <c r="A388" s="39"/>
      <c r="B388" s="40"/>
      <c r="C388" s="205" t="s">
        <v>685</v>
      </c>
      <c r="D388" s="205" t="s">
        <v>134</v>
      </c>
      <c r="E388" s="206" t="s">
        <v>686</v>
      </c>
      <c r="F388" s="207" t="s">
        <v>687</v>
      </c>
      <c r="G388" s="208" t="s">
        <v>137</v>
      </c>
      <c r="H388" s="209">
        <v>19.260000000000002</v>
      </c>
      <c r="I388" s="210"/>
      <c r="J388" s="211">
        <f>ROUND(I388*H388,2)</f>
        <v>0</v>
      </c>
      <c r="K388" s="207" t="s">
        <v>138</v>
      </c>
      <c r="L388" s="45"/>
      <c r="M388" s="212" t="s">
        <v>19</v>
      </c>
      <c r="N388" s="213" t="s">
        <v>43</v>
      </c>
      <c r="O388" s="85"/>
      <c r="P388" s="214">
        <f>O388*H388</f>
        <v>0</v>
      </c>
      <c r="Q388" s="214">
        <v>6.9999999999999994E-05</v>
      </c>
      <c r="R388" s="214">
        <f>Q388*H388</f>
        <v>0.0013481999999999999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224</v>
      </c>
      <c r="AT388" s="216" t="s">
        <v>134</v>
      </c>
      <c r="AU388" s="216" t="s">
        <v>82</v>
      </c>
      <c r="AY388" s="18" t="s">
        <v>132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80</v>
      </c>
      <c r="BK388" s="217">
        <f>ROUND(I388*H388,2)</f>
        <v>0</v>
      </c>
      <c r="BL388" s="18" t="s">
        <v>224</v>
      </c>
      <c r="BM388" s="216" t="s">
        <v>688</v>
      </c>
    </row>
    <row r="389" s="2" customFormat="1">
      <c r="A389" s="39"/>
      <c r="B389" s="40"/>
      <c r="C389" s="41"/>
      <c r="D389" s="218" t="s">
        <v>141</v>
      </c>
      <c r="E389" s="41"/>
      <c r="F389" s="219" t="s">
        <v>689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141</v>
      </c>
      <c r="AU389" s="18" t="s">
        <v>82</v>
      </c>
    </row>
    <row r="390" s="2" customFormat="1" ht="37.8" customHeight="1">
      <c r="A390" s="39"/>
      <c r="B390" s="40"/>
      <c r="C390" s="205" t="s">
        <v>690</v>
      </c>
      <c r="D390" s="205" t="s">
        <v>134</v>
      </c>
      <c r="E390" s="206" t="s">
        <v>691</v>
      </c>
      <c r="F390" s="207" t="s">
        <v>692</v>
      </c>
      <c r="G390" s="208" t="s">
        <v>137</v>
      </c>
      <c r="H390" s="209">
        <v>26.652999999999999</v>
      </c>
      <c r="I390" s="210"/>
      <c r="J390" s="211">
        <f>ROUND(I390*H390,2)</f>
        <v>0</v>
      </c>
      <c r="K390" s="207" t="s">
        <v>138</v>
      </c>
      <c r="L390" s="45"/>
      <c r="M390" s="212" t="s">
        <v>19</v>
      </c>
      <c r="N390" s="213" t="s">
        <v>43</v>
      </c>
      <c r="O390" s="85"/>
      <c r="P390" s="214">
        <f>O390*H390</f>
        <v>0</v>
      </c>
      <c r="Q390" s="214">
        <v>8.0000000000000007E-05</v>
      </c>
      <c r="R390" s="214">
        <f>Q390*H390</f>
        <v>0.0021322400000000001</v>
      </c>
      <c r="S390" s="214">
        <v>0</v>
      </c>
      <c r="T390" s="21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224</v>
      </c>
      <c r="AT390" s="216" t="s">
        <v>134</v>
      </c>
      <c r="AU390" s="216" t="s">
        <v>82</v>
      </c>
      <c r="AY390" s="18" t="s">
        <v>132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80</v>
      </c>
      <c r="BK390" s="217">
        <f>ROUND(I390*H390,2)</f>
        <v>0</v>
      </c>
      <c r="BL390" s="18" t="s">
        <v>224</v>
      </c>
      <c r="BM390" s="216" t="s">
        <v>693</v>
      </c>
    </row>
    <row r="391" s="2" customFormat="1">
      <c r="A391" s="39"/>
      <c r="B391" s="40"/>
      <c r="C391" s="41"/>
      <c r="D391" s="218" t="s">
        <v>141</v>
      </c>
      <c r="E391" s="41"/>
      <c r="F391" s="219" t="s">
        <v>694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141</v>
      </c>
      <c r="AU391" s="18" t="s">
        <v>82</v>
      </c>
    </row>
    <row r="392" s="13" customFormat="1">
      <c r="A392" s="13"/>
      <c r="B392" s="223"/>
      <c r="C392" s="224"/>
      <c r="D392" s="225" t="s">
        <v>143</v>
      </c>
      <c r="E392" s="226" t="s">
        <v>19</v>
      </c>
      <c r="F392" s="227" t="s">
        <v>695</v>
      </c>
      <c r="G392" s="224"/>
      <c r="H392" s="228">
        <v>19.260000000000002</v>
      </c>
      <c r="I392" s="229"/>
      <c r="J392" s="224"/>
      <c r="K392" s="224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143</v>
      </c>
      <c r="AU392" s="234" t="s">
        <v>82</v>
      </c>
      <c r="AV392" s="13" t="s">
        <v>82</v>
      </c>
      <c r="AW392" s="13" t="s">
        <v>33</v>
      </c>
      <c r="AX392" s="13" t="s">
        <v>72</v>
      </c>
      <c r="AY392" s="234" t="s">
        <v>132</v>
      </c>
    </row>
    <row r="393" s="13" customFormat="1">
      <c r="A393" s="13"/>
      <c r="B393" s="223"/>
      <c r="C393" s="224"/>
      <c r="D393" s="225" t="s">
        <v>143</v>
      </c>
      <c r="E393" s="226" t="s">
        <v>19</v>
      </c>
      <c r="F393" s="227" t="s">
        <v>696</v>
      </c>
      <c r="G393" s="224"/>
      <c r="H393" s="228">
        <v>7.3929999999999998</v>
      </c>
      <c r="I393" s="229"/>
      <c r="J393" s="224"/>
      <c r="K393" s="224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143</v>
      </c>
      <c r="AU393" s="234" t="s">
        <v>82</v>
      </c>
      <c r="AV393" s="13" t="s">
        <v>82</v>
      </c>
      <c r="AW393" s="13" t="s">
        <v>33</v>
      </c>
      <c r="AX393" s="13" t="s">
        <v>72</v>
      </c>
      <c r="AY393" s="234" t="s">
        <v>132</v>
      </c>
    </row>
    <row r="394" s="15" customFormat="1">
      <c r="A394" s="15"/>
      <c r="B394" s="245"/>
      <c r="C394" s="246"/>
      <c r="D394" s="225" t="s">
        <v>143</v>
      </c>
      <c r="E394" s="247" t="s">
        <v>19</v>
      </c>
      <c r="F394" s="248" t="s">
        <v>152</v>
      </c>
      <c r="G394" s="246"/>
      <c r="H394" s="249">
        <v>26.653000000000002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5" t="s">
        <v>143</v>
      </c>
      <c r="AU394" s="255" t="s">
        <v>82</v>
      </c>
      <c r="AV394" s="15" t="s">
        <v>139</v>
      </c>
      <c r="AW394" s="15" t="s">
        <v>33</v>
      </c>
      <c r="AX394" s="15" t="s">
        <v>80</v>
      </c>
      <c r="AY394" s="255" t="s">
        <v>132</v>
      </c>
    </row>
    <row r="395" s="2" customFormat="1" ht="24.15" customHeight="1">
      <c r="A395" s="39"/>
      <c r="B395" s="40"/>
      <c r="C395" s="205" t="s">
        <v>697</v>
      </c>
      <c r="D395" s="205" t="s">
        <v>134</v>
      </c>
      <c r="E395" s="206" t="s">
        <v>698</v>
      </c>
      <c r="F395" s="207" t="s">
        <v>699</v>
      </c>
      <c r="G395" s="208" t="s">
        <v>137</v>
      </c>
      <c r="H395" s="209">
        <v>19.260000000000002</v>
      </c>
      <c r="I395" s="210"/>
      <c r="J395" s="211">
        <f>ROUND(I395*H395,2)</f>
        <v>0</v>
      </c>
      <c r="K395" s="207" t="s">
        <v>138</v>
      </c>
      <c r="L395" s="45"/>
      <c r="M395" s="212" t="s">
        <v>19</v>
      </c>
      <c r="N395" s="213" t="s">
        <v>43</v>
      </c>
      <c r="O395" s="85"/>
      <c r="P395" s="214">
        <f>O395*H395</f>
        <v>0</v>
      </c>
      <c r="Q395" s="214">
        <v>6.0000000000000002E-05</v>
      </c>
      <c r="R395" s="214">
        <f>Q395*H395</f>
        <v>0.0011556000000000001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224</v>
      </c>
      <c r="AT395" s="216" t="s">
        <v>134</v>
      </c>
      <c r="AU395" s="216" t="s">
        <v>82</v>
      </c>
      <c r="AY395" s="18" t="s">
        <v>132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224</v>
      </c>
      <c r="BM395" s="216" t="s">
        <v>700</v>
      </c>
    </row>
    <row r="396" s="2" customFormat="1">
      <c r="A396" s="39"/>
      <c r="B396" s="40"/>
      <c r="C396" s="41"/>
      <c r="D396" s="218" t="s">
        <v>141</v>
      </c>
      <c r="E396" s="41"/>
      <c r="F396" s="219" t="s">
        <v>701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141</v>
      </c>
      <c r="AU396" s="18" t="s">
        <v>82</v>
      </c>
    </row>
    <row r="397" s="13" customFormat="1">
      <c r="A397" s="13"/>
      <c r="B397" s="223"/>
      <c r="C397" s="224"/>
      <c r="D397" s="225" t="s">
        <v>143</v>
      </c>
      <c r="E397" s="226" t="s">
        <v>19</v>
      </c>
      <c r="F397" s="227" t="s">
        <v>702</v>
      </c>
      <c r="G397" s="224"/>
      <c r="H397" s="228">
        <v>19.260000000000002</v>
      </c>
      <c r="I397" s="229"/>
      <c r="J397" s="224"/>
      <c r="K397" s="224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143</v>
      </c>
      <c r="AU397" s="234" t="s">
        <v>82</v>
      </c>
      <c r="AV397" s="13" t="s">
        <v>82</v>
      </c>
      <c r="AW397" s="13" t="s">
        <v>33</v>
      </c>
      <c r="AX397" s="13" t="s">
        <v>80</v>
      </c>
      <c r="AY397" s="234" t="s">
        <v>132</v>
      </c>
    </row>
    <row r="398" s="2" customFormat="1" ht="24.15" customHeight="1">
      <c r="A398" s="39"/>
      <c r="B398" s="40"/>
      <c r="C398" s="205" t="s">
        <v>703</v>
      </c>
      <c r="D398" s="205" t="s">
        <v>134</v>
      </c>
      <c r="E398" s="206" t="s">
        <v>704</v>
      </c>
      <c r="F398" s="207" t="s">
        <v>705</v>
      </c>
      <c r="G398" s="208" t="s">
        <v>137</v>
      </c>
      <c r="H398" s="209">
        <v>26.652999999999999</v>
      </c>
      <c r="I398" s="210"/>
      <c r="J398" s="211">
        <f>ROUND(I398*H398,2)</f>
        <v>0</v>
      </c>
      <c r="K398" s="207" t="s">
        <v>138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0.00016000000000000001</v>
      </c>
      <c r="R398" s="214">
        <f>Q398*H398</f>
        <v>0.0042644800000000002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224</v>
      </c>
      <c r="AT398" s="216" t="s">
        <v>134</v>
      </c>
      <c r="AU398" s="216" t="s">
        <v>82</v>
      </c>
      <c r="AY398" s="18" t="s">
        <v>132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80</v>
      </c>
      <c r="BK398" s="217">
        <f>ROUND(I398*H398,2)</f>
        <v>0</v>
      </c>
      <c r="BL398" s="18" t="s">
        <v>224</v>
      </c>
      <c r="BM398" s="216" t="s">
        <v>706</v>
      </c>
    </row>
    <row r="399" s="2" customFormat="1">
      <c r="A399" s="39"/>
      <c r="B399" s="40"/>
      <c r="C399" s="41"/>
      <c r="D399" s="218" t="s">
        <v>141</v>
      </c>
      <c r="E399" s="41"/>
      <c r="F399" s="219" t="s">
        <v>707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141</v>
      </c>
      <c r="AU399" s="18" t="s">
        <v>82</v>
      </c>
    </row>
    <row r="400" s="2" customFormat="1" ht="24.15" customHeight="1">
      <c r="A400" s="39"/>
      <c r="B400" s="40"/>
      <c r="C400" s="205" t="s">
        <v>708</v>
      </c>
      <c r="D400" s="205" t="s">
        <v>134</v>
      </c>
      <c r="E400" s="206" t="s">
        <v>709</v>
      </c>
      <c r="F400" s="207" t="s">
        <v>710</v>
      </c>
      <c r="G400" s="208" t="s">
        <v>137</v>
      </c>
      <c r="H400" s="209">
        <v>26.652999999999999</v>
      </c>
      <c r="I400" s="210"/>
      <c r="J400" s="211">
        <f>ROUND(I400*H400,2)</f>
        <v>0</v>
      </c>
      <c r="K400" s="207" t="s">
        <v>138</v>
      </c>
      <c r="L400" s="45"/>
      <c r="M400" s="212" t="s">
        <v>19</v>
      </c>
      <c r="N400" s="213" t="s">
        <v>43</v>
      </c>
      <c r="O400" s="85"/>
      <c r="P400" s="214">
        <f>O400*H400</f>
        <v>0</v>
      </c>
      <c r="Q400" s="214">
        <v>0.00017000000000000001</v>
      </c>
      <c r="R400" s="214">
        <f>Q400*H400</f>
        <v>0.0045310100000000002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224</v>
      </c>
      <c r="AT400" s="216" t="s">
        <v>134</v>
      </c>
      <c r="AU400" s="216" t="s">
        <v>82</v>
      </c>
      <c r="AY400" s="18" t="s">
        <v>132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80</v>
      </c>
      <c r="BK400" s="217">
        <f>ROUND(I400*H400,2)</f>
        <v>0</v>
      </c>
      <c r="BL400" s="18" t="s">
        <v>224</v>
      </c>
      <c r="BM400" s="216" t="s">
        <v>711</v>
      </c>
    </row>
    <row r="401" s="2" customFormat="1">
      <c r="A401" s="39"/>
      <c r="B401" s="40"/>
      <c r="C401" s="41"/>
      <c r="D401" s="218" t="s">
        <v>141</v>
      </c>
      <c r="E401" s="41"/>
      <c r="F401" s="219" t="s">
        <v>712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141</v>
      </c>
      <c r="AU401" s="18" t="s">
        <v>82</v>
      </c>
    </row>
    <row r="402" s="12" customFormat="1" ht="22.8" customHeight="1">
      <c r="A402" s="12"/>
      <c r="B402" s="189"/>
      <c r="C402" s="190"/>
      <c r="D402" s="191" t="s">
        <v>71</v>
      </c>
      <c r="E402" s="203" t="s">
        <v>713</v>
      </c>
      <c r="F402" s="203" t="s">
        <v>714</v>
      </c>
      <c r="G402" s="190"/>
      <c r="H402" s="190"/>
      <c r="I402" s="193"/>
      <c r="J402" s="204">
        <f>BK402</f>
        <v>0</v>
      </c>
      <c r="K402" s="190"/>
      <c r="L402" s="195"/>
      <c r="M402" s="196"/>
      <c r="N402" s="197"/>
      <c r="O402" s="197"/>
      <c r="P402" s="198">
        <f>SUM(P403:P420)</f>
        <v>0</v>
      </c>
      <c r="Q402" s="197"/>
      <c r="R402" s="198">
        <f>SUM(R403:R420)</f>
        <v>0.026405119999999997</v>
      </c>
      <c r="S402" s="197"/>
      <c r="T402" s="199">
        <f>SUM(T403:T420)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0" t="s">
        <v>82</v>
      </c>
      <c r="AT402" s="201" t="s">
        <v>71</v>
      </c>
      <c r="AU402" s="201" t="s">
        <v>80</v>
      </c>
      <c r="AY402" s="200" t="s">
        <v>132</v>
      </c>
      <c r="BK402" s="202">
        <f>SUM(BK403:BK420)</f>
        <v>0</v>
      </c>
    </row>
    <row r="403" s="2" customFormat="1" ht="33" customHeight="1">
      <c r="A403" s="39"/>
      <c r="B403" s="40"/>
      <c r="C403" s="205" t="s">
        <v>715</v>
      </c>
      <c r="D403" s="205" t="s">
        <v>134</v>
      </c>
      <c r="E403" s="206" t="s">
        <v>716</v>
      </c>
      <c r="F403" s="207" t="s">
        <v>717</v>
      </c>
      <c r="G403" s="208" t="s">
        <v>137</v>
      </c>
      <c r="H403" s="209">
        <v>53.887999999999998</v>
      </c>
      <c r="I403" s="210"/>
      <c r="J403" s="211">
        <f>ROUND(I403*H403,2)</f>
        <v>0</v>
      </c>
      <c r="K403" s="207" t="s">
        <v>138</v>
      </c>
      <c r="L403" s="45"/>
      <c r="M403" s="212" t="s">
        <v>19</v>
      </c>
      <c r="N403" s="213" t="s">
        <v>43</v>
      </c>
      <c r="O403" s="85"/>
      <c r="P403" s="214">
        <f>O403*H403</f>
        <v>0</v>
      </c>
      <c r="Q403" s="214">
        <v>0.00020000000000000001</v>
      </c>
      <c r="R403" s="214">
        <f>Q403*H403</f>
        <v>0.0107776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224</v>
      </c>
      <c r="AT403" s="216" t="s">
        <v>134</v>
      </c>
      <c r="AU403" s="216" t="s">
        <v>82</v>
      </c>
      <c r="AY403" s="18" t="s">
        <v>132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80</v>
      </c>
      <c r="BK403" s="217">
        <f>ROUND(I403*H403,2)</f>
        <v>0</v>
      </c>
      <c r="BL403" s="18" t="s">
        <v>224</v>
      </c>
      <c r="BM403" s="216" t="s">
        <v>718</v>
      </c>
    </row>
    <row r="404" s="2" customFormat="1">
      <c r="A404" s="39"/>
      <c r="B404" s="40"/>
      <c r="C404" s="41"/>
      <c r="D404" s="218" t="s">
        <v>141</v>
      </c>
      <c r="E404" s="41"/>
      <c r="F404" s="219" t="s">
        <v>719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141</v>
      </c>
      <c r="AU404" s="18" t="s">
        <v>82</v>
      </c>
    </row>
    <row r="405" s="2" customFormat="1" ht="37.8" customHeight="1">
      <c r="A405" s="39"/>
      <c r="B405" s="40"/>
      <c r="C405" s="205" t="s">
        <v>720</v>
      </c>
      <c r="D405" s="205" t="s">
        <v>134</v>
      </c>
      <c r="E405" s="206" t="s">
        <v>721</v>
      </c>
      <c r="F405" s="207" t="s">
        <v>722</v>
      </c>
      <c r="G405" s="208" t="s">
        <v>137</v>
      </c>
      <c r="H405" s="209">
        <v>53.887999999999998</v>
      </c>
      <c r="I405" s="210"/>
      <c r="J405" s="211">
        <f>ROUND(I405*H405,2)</f>
        <v>0</v>
      </c>
      <c r="K405" s="207" t="s">
        <v>138</v>
      </c>
      <c r="L405" s="45"/>
      <c r="M405" s="212" t="s">
        <v>19</v>
      </c>
      <c r="N405" s="213" t="s">
        <v>43</v>
      </c>
      <c r="O405" s="85"/>
      <c r="P405" s="214">
        <f>O405*H405</f>
        <v>0</v>
      </c>
      <c r="Q405" s="214">
        <v>0.00029</v>
      </c>
      <c r="R405" s="214">
        <f>Q405*H405</f>
        <v>0.015627519999999999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224</v>
      </c>
      <c r="AT405" s="216" t="s">
        <v>134</v>
      </c>
      <c r="AU405" s="216" t="s">
        <v>82</v>
      </c>
      <c r="AY405" s="18" t="s">
        <v>132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80</v>
      </c>
      <c r="BK405" s="217">
        <f>ROUND(I405*H405,2)</f>
        <v>0</v>
      </c>
      <c r="BL405" s="18" t="s">
        <v>224</v>
      </c>
      <c r="BM405" s="216" t="s">
        <v>723</v>
      </c>
    </row>
    <row r="406" s="2" customFormat="1">
      <c r="A406" s="39"/>
      <c r="B406" s="40"/>
      <c r="C406" s="41"/>
      <c r="D406" s="218" t="s">
        <v>141</v>
      </c>
      <c r="E406" s="41"/>
      <c r="F406" s="219" t="s">
        <v>724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141</v>
      </c>
      <c r="AU406" s="18" t="s">
        <v>82</v>
      </c>
    </row>
    <row r="407" s="13" customFormat="1">
      <c r="A407" s="13"/>
      <c r="B407" s="223"/>
      <c r="C407" s="224"/>
      <c r="D407" s="225" t="s">
        <v>143</v>
      </c>
      <c r="E407" s="226" t="s">
        <v>19</v>
      </c>
      <c r="F407" s="227" t="s">
        <v>390</v>
      </c>
      <c r="G407" s="224"/>
      <c r="H407" s="228">
        <v>30.896000000000001</v>
      </c>
      <c r="I407" s="229"/>
      <c r="J407" s="224"/>
      <c r="K407" s="224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143</v>
      </c>
      <c r="AU407" s="234" t="s">
        <v>82</v>
      </c>
      <c r="AV407" s="13" t="s">
        <v>82</v>
      </c>
      <c r="AW407" s="13" t="s">
        <v>33</v>
      </c>
      <c r="AX407" s="13" t="s">
        <v>72</v>
      </c>
      <c r="AY407" s="234" t="s">
        <v>132</v>
      </c>
    </row>
    <row r="408" s="13" customFormat="1">
      <c r="A408" s="13"/>
      <c r="B408" s="223"/>
      <c r="C408" s="224"/>
      <c r="D408" s="225" t="s">
        <v>143</v>
      </c>
      <c r="E408" s="226" t="s">
        <v>19</v>
      </c>
      <c r="F408" s="227" t="s">
        <v>391</v>
      </c>
      <c r="G408" s="224"/>
      <c r="H408" s="228">
        <v>-2.3999999999999999</v>
      </c>
      <c r="I408" s="229"/>
      <c r="J408" s="224"/>
      <c r="K408" s="224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143</v>
      </c>
      <c r="AU408" s="234" t="s">
        <v>82</v>
      </c>
      <c r="AV408" s="13" t="s">
        <v>82</v>
      </c>
      <c r="AW408" s="13" t="s">
        <v>33</v>
      </c>
      <c r="AX408" s="13" t="s">
        <v>72</v>
      </c>
      <c r="AY408" s="234" t="s">
        <v>132</v>
      </c>
    </row>
    <row r="409" s="13" customFormat="1">
      <c r="A409" s="13"/>
      <c r="B409" s="223"/>
      <c r="C409" s="224"/>
      <c r="D409" s="225" t="s">
        <v>143</v>
      </c>
      <c r="E409" s="226" t="s">
        <v>19</v>
      </c>
      <c r="F409" s="227" t="s">
        <v>392</v>
      </c>
      <c r="G409" s="224"/>
      <c r="H409" s="228">
        <v>2.6000000000000001</v>
      </c>
      <c r="I409" s="229"/>
      <c r="J409" s="224"/>
      <c r="K409" s="224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143</v>
      </c>
      <c r="AU409" s="234" t="s">
        <v>82</v>
      </c>
      <c r="AV409" s="13" t="s">
        <v>82</v>
      </c>
      <c r="AW409" s="13" t="s">
        <v>33</v>
      </c>
      <c r="AX409" s="13" t="s">
        <v>72</v>
      </c>
      <c r="AY409" s="234" t="s">
        <v>132</v>
      </c>
    </row>
    <row r="410" s="13" customFormat="1">
      <c r="A410" s="13"/>
      <c r="B410" s="223"/>
      <c r="C410" s="224"/>
      <c r="D410" s="225" t="s">
        <v>143</v>
      </c>
      <c r="E410" s="226" t="s">
        <v>19</v>
      </c>
      <c r="F410" s="227" t="s">
        <v>393</v>
      </c>
      <c r="G410" s="224"/>
      <c r="H410" s="228">
        <v>-0.59999999999999998</v>
      </c>
      <c r="I410" s="229"/>
      <c r="J410" s="224"/>
      <c r="K410" s="224"/>
      <c r="L410" s="230"/>
      <c r="M410" s="231"/>
      <c r="N410" s="232"/>
      <c r="O410" s="232"/>
      <c r="P410" s="232"/>
      <c r="Q410" s="232"/>
      <c r="R410" s="232"/>
      <c r="S410" s="232"/>
      <c r="T410" s="23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4" t="s">
        <v>143</v>
      </c>
      <c r="AU410" s="234" t="s">
        <v>82</v>
      </c>
      <c r="AV410" s="13" t="s">
        <v>82</v>
      </c>
      <c r="AW410" s="13" t="s">
        <v>33</v>
      </c>
      <c r="AX410" s="13" t="s">
        <v>72</v>
      </c>
      <c r="AY410" s="234" t="s">
        <v>132</v>
      </c>
    </row>
    <row r="411" s="13" customFormat="1">
      <c r="A411" s="13"/>
      <c r="B411" s="223"/>
      <c r="C411" s="224"/>
      <c r="D411" s="225" t="s">
        <v>143</v>
      </c>
      <c r="E411" s="226" t="s">
        <v>19</v>
      </c>
      <c r="F411" s="227" t="s">
        <v>394</v>
      </c>
      <c r="G411" s="224"/>
      <c r="H411" s="228">
        <v>1.45</v>
      </c>
      <c r="I411" s="229"/>
      <c r="J411" s="224"/>
      <c r="K411" s="224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143</v>
      </c>
      <c r="AU411" s="234" t="s">
        <v>82</v>
      </c>
      <c r="AV411" s="13" t="s">
        <v>82</v>
      </c>
      <c r="AW411" s="13" t="s">
        <v>33</v>
      </c>
      <c r="AX411" s="13" t="s">
        <v>72</v>
      </c>
      <c r="AY411" s="234" t="s">
        <v>132</v>
      </c>
    </row>
    <row r="412" s="13" customFormat="1">
      <c r="A412" s="13"/>
      <c r="B412" s="223"/>
      <c r="C412" s="224"/>
      <c r="D412" s="225" t="s">
        <v>143</v>
      </c>
      <c r="E412" s="226" t="s">
        <v>19</v>
      </c>
      <c r="F412" s="227" t="s">
        <v>395</v>
      </c>
      <c r="G412" s="224"/>
      <c r="H412" s="228">
        <v>-1.7729999999999999</v>
      </c>
      <c r="I412" s="229"/>
      <c r="J412" s="224"/>
      <c r="K412" s="224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143</v>
      </c>
      <c r="AU412" s="234" t="s">
        <v>82</v>
      </c>
      <c r="AV412" s="13" t="s">
        <v>82</v>
      </c>
      <c r="AW412" s="13" t="s">
        <v>33</v>
      </c>
      <c r="AX412" s="13" t="s">
        <v>72</v>
      </c>
      <c r="AY412" s="234" t="s">
        <v>132</v>
      </c>
    </row>
    <row r="413" s="13" customFormat="1">
      <c r="A413" s="13"/>
      <c r="B413" s="223"/>
      <c r="C413" s="224"/>
      <c r="D413" s="225" t="s">
        <v>143</v>
      </c>
      <c r="E413" s="226" t="s">
        <v>19</v>
      </c>
      <c r="F413" s="227" t="s">
        <v>396</v>
      </c>
      <c r="G413" s="224"/>
      <c r="H413" s="228">
        <v>2.4199999999999999</v>
      </c>
      <c r="I413" s="229"/>
      <c r="J413" s="224"/>
      <c r="K413" s="224"/>
      <c r="L413" s="230"/>
      <c r="M413" s="231"/>
      <c r="N413" s="232"/>
      <c r="O413" s="232"/>
      <c r="P413" s="232"/>
      <c r="Q413" s="232"/>
      <c r="R413" s="232"/>
      <c r="S413" s="232"/>
      <c r="T413" s="23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4" t="s">
        <v>143</v>
      </c>
      <c r="AU413" s="234" t="s">
        <v>82</v>
      </c>
      <c r="AV413" s="13" t="s">
        <v>82</v>
      </c>
      <c r="AW413" s="13" t="s">
        <v>33</v>
      </c>
      <c r="AX413" s="13" t="s">
        <v>72</v>
      </c>
      <c r="AY413" s="234" t="s">
        <v>132</v>
      </c>
    </row>
    <row r="414" s="13" customFormat="1">
      <c r="A414" s="13"/>
      <c r="B414" s="223"/>
      <c r="C414" s="224"/>
      <c r="D414" s="225" t="s">
        <v>143</v>
      </c>
      <c r="E414" s="226" t="s">
        <v>19</v>
      </c>
      <c r="F414" s="227" t="s">
        <v>397</v>
      </c>
      <c r="G414" s="224"/>
      <c r="H414" s="228">
        <v>10.5</v>
      </c>
      <c r="I414" s="229"/>
      <c r="J414" s="224"/>
      <c r="K414" s="224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143</v>
      </c>
      <c r="AU414" s="234" t="s">
        <v>82</v>
      </c>
      <c r="AV414" s="13" t="s">
        <v>82</v>
      </c>
      <c r="AW414" s="13" t="s">
        <v>33</v>
      </c>
      <c r="AX414" s="13" t="s">
        <v>72</v>
      </c>
      <c r="AY414" s="234" t="s">
        <v>132</v>
      </c>
    </row>
    <row r="415" s="13" customFormat="1">
      <c r="A415" s="13"/>
      <c r="B415" s="223"/>
      <c r="C415" s="224"/>
      <c r="D415" s="225" t="s">
        <v>143</v>
      </c>
      <c r="E415" s="226" t="s">
        <v>19</v>
      </c>
      <c r="F415" s="227" t="s">
        <v>391</v>
      </c>
      <c r="G415" s="224"/>
      <c r="H415" s="228">
        <v>-2.3999999999999999</v>
      </c>
      <c r="I415" s="229"/>
      <c r="J415" s="224"/>
      <c r="K415" s="224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143</v>
      </c>
      <c r="AU415" s="234" t="s">
        <v>82</v>
      </c>
      <c r="AV415" s="13" t="s">
        <v>82</v>
      </c>
      <c r="AW415" s="13" t="s">
        <v>33</v>
      </c>
      <c r="AX415" s="13" t="s">
        <v>72</v>
      </c>
      <c r="AY415" s="234" t="s">
        <v>132</v>
      </c>
    </row>
    <row r="416" s="13" customFormat="1">
      <c r="A416" s="13"/>
      <c r="B416" s="223"/>
      <c r="C416" s="224"/>
      <c r="D416" s="225" t="s">
        <v>143</v>
      </c>
      <c r="E416" s="226" t="s">
        <v>19</v>
      </c>
      <c r="F416" s="227" t="s">
        <v>392</v>
      </c>
      <c r="G416" s="224"/>
      <c r="H416" s="228">
        <v>2.6000000000000001</v>
      </c>
      <c r="I416" s="229"/>
      <c r="J416" s="224"/>
      <c r="K416" s="224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143</v>
      </c>
      <c r="AU416" s="234" t="s">
        <v>82</v>
      </c>
      <c r="AV416" s="13" t="s">
        <v>82</v>
      </c>
      <c r="AW416" s="13" t="s">
        <v>33</v>
      </c>
      <c r="AX416" s="13" t="s">
        <v>72</v>
      </c>
      <c r="AY416" s="234" t="s">
        <v>132</v>
      </c>
    </row>
    <row r="417" s="13" customFormat="1">
      <c r="A417" s="13"/>
      <c r="B417" s="223"/>
      <c r="C417" s="224"/>
      <c r="D417" s="225" t="s">
        <v>143</v>
      </c>
      <c r="E417" s="226" t="s">
        <v>19</v>
      </c>
      <c r="F417" s="227" t="s">
        <v>398</v>
      </c>
      <c r="G417" s="224"/>
      <c r="H417" s="228">
        <v>10.5</v>
      </c>
      <c r="I417" s="229"/>
      <c r="J417" s="224"/>
      <c r="K417" s="224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143</v>
      </c>
      <c r="AU417" s="234" t="s">
        <v>82</v>
      </c>
      <c r="AV417" s="13" t="s">
        <v>82</v>
      </c>
      <c r="AW417" s="13" t="s">
        <v>33</v>
      </c>
      <c r="AX417" s="13" t="s">
        <v>72</v>
      </c>
      <c r="AY417" s="234" t="s">
        <v>132</v>
      </c>
    </row>
    <row r="418" s="13" customFormat="1">
      <c r="A418" s="13"/>
      <c r="B418" s="223"/>
      <c r="C418" s="224"/>
      <c r="D418" s="225" t="s">
        <v>143</v>
      </c>
      <c r="E418" s="226" t="s">
        <v>19</v>
      </c>
      <c r="F418" s="227" t="s">
        <v>399</v>
      </c>
      <c r="G418" s="224"/>
      <c r="H418" s="228">
        <v>-2.54</v>
      </c>
      <c r="I418" s="229"/>
      <c r="J418" s="224"/>
      <c r="K418" s="224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143</v>
      </c>
      <c r="AU418" s="234" t="s">
        <v>82</v>
      </c>
      <c r="AV418" s="13" t="s">
        <v>82</v>
      </c>
      <c r="AW418" s="13" t="s">
        <v>33</v>
      </c>
      <c r="AX418" s="13" t="s">
        <v>72</v>
      </c>
      <c r="AY418" s="234" t="s">
        <v>132</v>
      </c>
    </row>
    <row r="419" s="13" customFormat="1">
      <c r="A419" s="13"/>
      <c r="B419" s="223"/>
      <c r="C419" s="224"/>
      <c r="D419" s="225" t="s">
        <v>143</v>
      </c>
      <c r="E419" s="226" t="s">
        <v>19</v>
      </c>
      <c r="F419" s="227" t="s">
        <v>400</v>
      </c>
      <c r="G419" s="224"/>
      <c r="H419" s="228">
        <v>2.6349999999999998</v>
      </c>
      <c r="I419" s="229"/>
      <c r="J419" s="224"/>
      <c r="K419" s="224"/>
      <c r="L419" s="230"/>
      <c r="M419" s="231"/>
      <c r="N419" s="232"/>
      <c r="O419" s="232"/>
      <c r="P419" s="232"/>
      <c r="Q419" s="232"/>
      <c r="R419" s="232"/>
      <c r="S419" s="232"/>
      <c r="T419" s="23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4" t="s">
        <v>143</v>
      </c>
      <c r="AU419" s="234" t="s">
        <v>82</v>
      </c>
      <c r="AV419" s="13" t="s">
        <v>82</v>
      </c>
      <c r="AW419" s="13" t="s">
        <v>33</v>
      </c>
      <c r="AX419" s="13" t="s">
        <v>72</v>
      </c>
      <c r="AY419" s="234" t="s">
        <v>132</v>
      </c>
    </row>
    <row r="420" s="15" customFormat="1">
      <c r="A420" s="15"/>
      <c r="B420" s="245"/>
      <c r="C420" s="246"/>
      <c r="D420" s="225" t="s">
        <v>143</v>
      </c>
      <c r="E420" s="247" t="s">
        <v>19</v>
      </c>
      <c r="F420" s="248" t="s">
        <v>152</v>
      </c>
      <c r="G420" s="246"/>
      <c r="H420" s="249">
        <v>53.888000000000005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5" t="s">
        <v>143</v>
      </c>
      <c r="AU420" s="255" t="s">
        <v>82</v>
      </c>
      <c r="AV420" s="15" t="s">
        <v>139</v>
      </c>
      <c r="AW420" s="15" t="s">
        <v>33</v>
      </c>
      <c r="AX420" s="15" t="s">
        <v>80</v>
      </c>
      <c r="AY420" s="255" t="s">
        <v>132</v>
      </c>
    </row>
    <row r="421" s="12" customFormat="1" ht="25.92" customHeight="1">
      <c r="A421" s="12"/>
      <c r="B421" s="189"/>
      <c r="C421" s="190"/>
      <c r="D421" s="191" t="s">
        <v>71</v>
      </c>
      <c r="E421" s="192" t="s">
        <v>725</v>
      </c>
      <c r="F421" s="192" t="s">
        <v>726</v>
      </c>
      <c r="G421" s="190"/>
      <c r="H421" s="190"/>
      <c r="I421" s="193"/>
      <c r="J421" s="194">
        <f>BK421</f>
        <v>0</v>
      </c>
      <c r="K421" s="190"/>
      <c r="L421" s="195"/>
      <c r="M421" s="196"/>
      <c r="N421" s="197"/>
      <c r="O421" s="197"/>
      <c r="P421" s="198">
        <f>P422+P425</f>
        <v>0</v>
      </c>
      <c r="Q421" s="197"/>
      <c r="R421" s="198">
        <f>R422+R425</f>
        <v>0</v>
      </c>
      <c r="S421" s="197"/>
      <c r="T421" s="199">
        <f>T422+T425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00" t="s">
        <v>162</v>
      </c>
      <c r="AT421" s="201" t="s">
        <v>71</v>
      </c>
      <c r="AU421" s="201" t="s">
        <v>72</v>
      </c>
      <c r="AY421" s="200" t="s">
        <v>132</v>
      </c>
      <c r="BK421" s="202">
        <f>BK422+BK425</f>
        <v>0</v>
      </c>
    </row>
    <row r="422" s="12" customFormat="1" ht="22.8" customHeight="1">
      <c r="A422" s="12"/>
      <c r="B422" s="189"/>
      <c r="C422" s="190"/>
      <c r="D422" s="191" t="s">
        <v>71</v>
      </c>
      <c r="E422" s="203" t="s">
        <v>727</v>
      </c>
      <c r="F422" s="203" t="s">
        <v>728</v>
      </c>
      <c r="G422" s="190"/>
      <c r="H422" s="190"/>
      <c r="I422" s="193"/>
      <c r="J422" s="204">
        <f>BK422</f>
        <v>0</v>
      </c>
      <c r="K422" s="190"/>
      <c r="L422" s="195"/>
      <c r="M422" s="196"/>
      <c r="N422" s="197"/>
      <c r="O422" s="197"/>
      <c r="P422" s="198">
        <f>SUM(P423:P424)</f>
        <v>0</v>
      </c>
      <c r="Q422" s="197"/>
      <c r="R422" s="198">
        <f>SUM(R423:R424)</f>
        <v>0</v>
      </c>
      <c r="S422" s="197"/>
      <c r="T422" s="199">
        <f>SUM(T423:T424)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0" t="s">
        <v>162</v>
      </c>
      <c r="AT422" s="201" t="s">
        <v>71</v>
      </c>
      <c r="AU422" s="201" t="s">
        <v>80</v>
      </c>
      <c r="AY422" s="200" t="s">
        <v>132</v>
      </c>
      <c r="BK422" s="202">
        <f>SUM(BK423:BK424)</f>
        <v>0</v>
      </c>
    </row>
    <row r="423" s="2" customFormat="1" ht="16.5" customHeight="1">
      <c r="A423" s="39"/>
      <c r="B423" s="40"/>
      <c r="C423" s="205" t="s">
        <v>729</v>
      </c>
      <c r="D423" s="205" t="s">
        <v>134</v>
      </c>
      <c r="E423" s="206" t="s">
        <v>730</v>
      </c>
      <c r="F423" s="207" t="s">
        <v>728</v>
      </c>
      <c r="G423" s="208" t="s">
        <v>731</v>
      </c>
      <c r="H423" s="209">
        <v>1</v>
      </c>
      <c r="I423" s="210"/>
      <c r="J423" s="211">
        <f>ROUND(I423*H423,2)</f>
        <v>0</v>
      </c>
      <c r="K423" s="207" t="s">
        <v>138</v>
      </c>
      <c r="L423" s="45"/>
      <c r="M423" s="212" t="s">
        <v>19</v>
      </c>
      <c r="N423" s="213" t="s">
        <v>43</v>
      </c>
      <c r="O423" s="85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732</v>
      </c>
      <c r="AT423" s="216" t="s">
        <v>134</v>
      </c>
      <c r="AU423" s="216" t="s">
        <v>82</v>
      </c>
      <c r="AY423" s="18" t="s">
        <v>132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80</v>
      </c>
      <c r="BK423" s="217">
        <f>ROUND(I423*H423,2)</f>
        <v>0</v>
      </c>
      <c r="BL423" s="18" t="s">
        <v>732</v>
      </c>
      <c r="BM423" s="216" t="s">
        <v>733</v>
      </c>
    </row>
    <row r="424" s="2" customFormat="1">
      <c r="A424" s="39"/>
      <c r="B424" s="40"/>
      <c r="C424" s="41"/>
      <c r="D424" s="218" t="s">
        <v>141</v>
      </c>
      <c r="E424" s="41"/>
      <c r="F424" s="219" t="s">
        <v>734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141</v>
      </c>
      <c r="AU424" s="18" t="s">
        <v>82</v>
      </c>
    </row>
    <row r="425" s="12" customFormat="1" ht="22.8" customHeight="1">
      <c r="A425" s="12"/>
      <c r="B425" s="189"/>
      <c r="C425" s="190"/>
      <c r="D425" s="191" t="s">
        <v>71</v>
      </c>
      <c r="E425" s="203" t="s">
        <v>735</v>
      </c>
      <c r="F425" s="203" t="s">
        <v>736</v>
      </c>
      <c r="G425" s="190"/>
      <c r="H425" s="190"/>
      <c r="I425" s="193"/>
      <c r="J425" s="204">
        <f>BK425</f>
        <v>0</v>
      </c>
      <c r="K425" s="190"/>
      <c r="L425" s="195"/>
      <c r="M425" s="196"/>
      <c r="N425" s="197"/>
      <c r="O425" s="197"/>
      <c r="P425" s="198">
        <f>SUM(P426:P429)</f>
        <v>0</v>
      </c>
      <c r="Q425" s="197"/>
      <c r="R425" s="198">
        <f>SUM(R426:R429)</f>
        <v>0</v>
      </c>
      <c r="S425" s="197"/>
      <c r="T425" s="199">
        <f>SUM(T426:T429)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0" t="s">
        <v>162</v>
      </c>
      <c r="AT425" s="201" t="s">
        <v>71</v>
      </c>
      <c r="AU425" s="201" t="s">
        <v>80</v>
      </c>
      <c r="AY425" s="200" t="s">
        <v>132</v>
      </c>
      <c r="BK425" s="202">
        <f>SUM(BK426:BK429)</f>
        <v>0</v>
      </c>
    </row>
    <row r="426" s="2" customFormat="1" ht="16.5" customHeight="1">
      <c r="A426" s="39"/>
      <c r="B426" s="40"/>
      <c r="C426" s="205" t="s">
        <v>737</v>
      </c>
      <c r="D426" s="205" t="s">
        <v>134</v>
      </c>
      <c r="E426" s="206" t="s">
        <v>738</v>
      </c>
      <c r="F426" s="207" t="s">
        <v>736</v>
      </c>
      <c r="G426" s="208" t="s">
        <v>731</v>
      </c>
      <c r="H426" s="209">
        <v>1</v>
      </c>
      <c r="I426" s="210"/>
      <c r="J426" s="211">
        <f>ROUND(I426*H426,2)</f>
        <v>0</v>
      </c>
      <c r="K426" s="207" t="s">
        <v>138</v>
      </c>
      <c r="L426" s="45"/>
      <c r="M426" s="212" t="s">
        <v>19</v>
      </c>
      <c r="N426" s="213" t="s">
        <v>43</v>
      </c>
      <c r="O426" s="85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732</v>
      </c>
      <c r="AT426" s="216" t="s">
        <v>134</v>
      </c>
      <c r="AU426" s="216" t="s">
        <v>82</v>
      </c>
      <c r="AY426" s="18" t="s">
        <v>132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80</v>
      </c>
      <c r="BK426" s="217">
        <f>ROUND(I426*H426,2)</f>
        <v>0</v>
      </c>
      <c r="BL426" s="18" t="s">
        <v>732</v>
      </c>
      <c r="BM426" s="216" t="s">
        <v>739</v>
      </c>
    </row>
    <row r="427" s="2" customFormat="1">
      <c r="A427" s="39"/>
      <c r="B427" s="40"/>
      <c r="C427" s="41"/>
      <c r="D427" s="218" t="s">
        <v>141</v>
      </c>
      <c r="E427" s="41"/>
      <c r="F427" s="219" t="s">
        <v>740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141</v>
      </c>
      <c r="AU427" s="18" t="s">
        <v>82</v>
      </c>
    </row>
    <row r="428" s="2" customFormat="1" ht="16.5" customHeight="1">
      <c r="A428" s="39"/>
      <c r="B428" s="40"/>
      <c r="C428" s="205" t="s">
        <v>741</v>
      </c>
      <c r="D428" s="205" t="s">
        <v>134</v>
      </c>
      <c r="E428" s="206" t="s">
        <v>742</v>
      </c>
      <c r="F428" s="207" t="s">
        <v>743</v>
      </c>
      <c r="G428" s="208" t="s">
        <v>731</v>
      </c>
      <c r="H428" s="209">
        <v>1</v>
      </c>
      <c r="I428" s="210"/>
      <c r="J428" s="211">
        <f>ROUND(I428*H428,2)</f>
        <v>0</v>
      </c>
      <c r="K428" s="207" t="s">
        <v>138</v>
      </c>
      <c r="L428" s="45"/>
      <c r="M428" s="212" t="s">
        <v>19</v>
      </c>
      <c r="N428" s="213" t="s">
        <v>43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732</v>
      </c>
      <c r="AT428" s="216" t="s">
        <v>134</v>
      </c>
      <c r="AU428" s="216" t="s">
        <v>82</v>
      </c>
      <c r="AY428" s="18" t="s">
        <v>132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80</v>
      </c>
      <c r="BK428" s="217">
        <f>ROUND(I428*H428,2)</f>
        <v>0</v>
      </c>
      <c r="BL428" s="18" t="s">
        <v>732</v>
      </c>
      <c r="BM428" s="216" t="s">
        <v>744</v>
      </c>
    </row>
    <row r="429" s="2" customFormat="1">
      <c r="A429" s="39"/>
      <c r="B429" s="40"/>
      <c r="C429" s="41"/>
      <c r="D429" s="218" t="s">
        <v>141</v>
      </c>
      <c r="E429" s="41"/>
      <c r="F429" s="219" t="s">
        <v>745</v>
      </c>
      <c r="G429" s="41"/>
      <c r="H429" s="41"/>
      <c r="I429" s="220"/>
      <c r="J429" s="41"/>
      <c r="K429" s="41"/>
      <c r="L429" s="45"/>
      <c r="M429" s="266"/>
      <c r="N429" s="267"/>
      <c r="O429" s="268"/>
      <c r="P429" s="268"/>
      <c r="Q429" s="268"/>
      <c r="R429" s="268"/>
      <c r="S429" s="268"/>
      <c r="T429" s="26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141</v>
      </c>
      <c r="AU429" s="18" t="s">
        <v>82</v>
      </c>
    </row>
    <row r="430" s="2" customFormat="1" ht="6.96" customHeight="1">
      <c r="A430" s="39"/>
      <c r="B430" s="60"/>
      <c r="C430" s="61"/>
      <c r="D430" s="61"/>
      <c r="E430" s="61"/>
      <c r="F430" s="61"/>
      <c r="G430" s="61"/>
      <c r="H430" s="61"/>
      <c r="I430" s="61"/>
      <c r="J430" s="61"/>
      <c r="K430" s="61"/>
      <c r="L430" s="45"/>
      <c r="M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</row>
  </sheetData>
  <sheetProtection sheet="1" autoFilter="0" formatColumns="0" formatRows="0" objects="1" scenarios="1" spinCount="100000" saltValue="r0aBfVAr9CrNqIcqtuSPpbNT1MbeklBkk1hCrwkumv6ftCdHuQpJy7dU9U0ZcMOi0brES/yFHTzjCjWM0ueldA==" hashValue="cJRFmWV5jQxEVejx6VMixl8/v2tmDcEbR6xXx8HnzJsmkkppwpqG27LoFpGxJdbUa0iITwh3Tau2OrcTJmOVpg==" algorithmName="SHA-512" password="CC35"/>
  <autoFilter ref="C99:K429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3_01/113106121"/>
    <hyperlink ref="F107" r:id="rId2" display="https://podminky.urs.cz/item/CS_URS_2023_01/113106123"/>
    <hyperlink ref="F113" r:id="rId3" display="https://podminky.urs.cz/item/CS_URS_2023_01/113107321"/>
    <hyperlink ref="F115" r:id="rId4" display="https://podminky.urs.cz/item/CS_URS_2023_01/113108441"/>
    <hyperlink ref="F121" r:id="rId5" display="https://podminky.urs.cz/item/CS_URS_2023_01/119003211"/>
    <hyperlink ref="F124" r:id="rId6" display="https://podminky.urs.cz/item/CS_URS_2023_01/119003212"/>
    <hyperlink ref="F126" r:id="rId7" display="https://podminky.urs.cz/item/CS_URS_2023_01/119004111"/>
    <hyperlink ref="F128" r:id="rId8" display="https://podminky.urs.cz/item/CS_URS_2023_01/119004112"/>
    <hyperlink ref="F130" r:id="rId9" display="https://podminky.urs.cz/item/CS_URS_2023_01/131251202"/>
    <hyperlink ref="F133" r:id="rId10" display="https://podminky.urs.cz/item/CS_URS_2023_01/151101103"/>
    <hyperlink ref="F136" r:id="rId11" display="https://podminky.urs.cz/item/CS_URS_2023_01/151101113"/>
    <hyperlink ref="F138" r:id="rId12" display="https://podminky.urs.cz/item/CS_URS_2023_01/162351103"/>
    <hyperlink ref="F140" r:id="rId13" display="https://podminky.urs.cz/item/CS_URS_2023_01/162551108"/>
    <hyperlink ref="F143" r:id="rId14" display="https://podminky.urs.cz/item/CS_URS_2023_01/167151101"/>
    <hyperlink ref="F145" r:id="rId15" display="https://podminky.urs.cz/item/CS_URS_2023_01/171201231"/>
    <hyperlink ref="F148" r:id="rId16" display="https://podminky.urs.cz/item/CS_URS_2023_01/171251201"/>
    <hyperlink ref="F150" r:id="rId17" display="https://podminky.urs.cz/item/CS_URS_2023_01/174151101"/>
    <hyperlink ref="F154" r:id="rId18" display="https://podminky.urs.cz/item/CS_URS_2023_01/181912112"/>
    <hyperlink ref="F158" r:id="rId19" display="https://podminky.urs.cz/item/CS_URS_2023_01/261111111"/>
    <hyperlink ref="F162" r:id="rId20" display="https://podminky.urs.cz/item/CS_URS_2023_01/271532212"/>
    <hyperlink ref="F165" r:id="rId21" display="https://podminky.urs.cz/item/CS_URS_2023_01/273313611"/>
    <hyperlink ref="F169" r:id="rId22" display="https://podminky.urs.cz/item/CS_URS_2023_01/272313811"/>
    <hyperlink ref="F174" r:id="rId23" display="https://podminky.urs.cz/item/CS_URS_2023_01/311113151"/>
    <hyperlink ref="F177" r:id="rId24" display="https://podminky.urs.cz/item/CS_URS_2023_01/311361821"/>
    <hyperlink ref="F184" r:id="rId25" display="https://podminky.urs.cz/item/CS_URS_2023_01/317234410"/>
    <hyperlink ref="F189" r:id="rId26" display="https://podminky.urs.cz/item/CS_URS_2023_01/317944321"/>
    <hyperlink ref="F196" r:id="rId27" display="https://podminky.urs.cz/item/CS_URS_2023_01/319202124"/>
    <hyperlink ref="F199" r:id="rId28" display="https://podminky.urs.cz/item/CS_URS_2023_01/319202125"/>
    <hyperlink ref="F201" r:id="rId29" display="https://podminky.urs.cz/item/CS_URS_2023_01/319202331"/>
    <hyperlink ref="F204" r:id="rId30" display="https://podminky.urs.cz/item/CS_URS_2023_01/342272205"/>
    <hyperlink ref="F207" r:id="rId31" display="https://podminky.urs.cz/item/CS_URS_2023_01/346244381"/>
    <hyperlink ref="F213" r:id="rId32" display="https://podminky.urs.cz/item/CS_URS_2023_01/417321515"/>
    <hyperlink ref="F216" r:id="rId33" display="https://podminky.urs.cz/item/CS_URS_2023_01/417351115"/>
    <hyperlink ref="F219" r:id="rId34" display="https://podminky.urs.cz/item/CS_URS_2023_01/417351116"/>
    <hyperlink ref="F221" r:id="rId35" display="https://podminky.urs.cz/item/CS_URS_2023_01/417361821"/>
    <hyperlink ref="F226" r:id="rId36" display="https://podminky.urs.cz/item/CS_URS_2023_01/566301111"/>
    <hyperlink ref="F232" r:id="rId37" display="https://podminky.urs.cz/item/CS_URS_2023_01/596211110"/>
    <hyperlink ref="F238" r:id="rId38" display="https://podminky.urs.cz/item/CS_URS_2023_01/596811411"/>
    <hyperlink ref="F246" r:id="rId39" display="https://podminky.urs.cz/item/CS_URS_2023_01/612325403"/>
    <hyperlink ref="F262" r:id="rId40" display="https://podminky.urs.cz/item/CS_URS_2023_01/622131121"/>
    <hyperlink ref="F264" r:id="rId41" display="https://podminky.urs.cz/item/CS_URS_2023_01/622511122"/>
    <hyperlink ref="F267" r:id="rId42" display="https://podminky.urs.cz/item/CS_URS_2023_01/632451214"/>
    <hyperlink ref="F270" r:id="rId43" display="https://podminky.urs.cz/item/CS_URS_2023_01/642944121"/>
    <hyperlink ref="F274" r:id="rId44" display="https://podminky.urs.cz/item/CS_URS_2023_01/949101111"/>
    <hyperlink ref="F281" r:id="rId45" display="https://podminky.urs.cz/item/CS_URS_2023_01/952901111"/>
    <hyperlink ref="F283" r:id="rId46" display="https://podminky.urs.cz/item/CS_URS_2023_01/962032230"/>
    <hyperlink ref="F290" r:id="rId47" display="https://podminky.urs.cz/item/CS_URS_2023_01/968072455"/>
    <hyperlink ref="F293" r:id="rId48" display="https://podminky.urs.cz/item/CS_URS_2023_01/985331217"/>
    <hyperlink ref="F301" r:id="rId49" display="https://podminky.urs.cz/item/CS_URS_2023_01/997013152"/>
    <hyperlink ref="F303" r:id="rId50" display="https://podminky.urs.cz/item/CS_URS_2023_01/997013501"/>
    <hyperlink ref="F305" r:id="rId51" display="https://podminky.urs.cz/item/CS_URS_2023_01/997013509"/>
    <hyperlink ref="F307" r:id="rId52" display="https://podminky.urs.cz/item/CS_URS_2023_01/997013631"/>
    <hyperlink ref="F311" r:id="rId53" display="https://podminky.urs.cz/item/CS_URS_2023_01/998011002"/>
    <hyperlink ref="F315" r:id="rId54" display="https://podminky.urs.cz/item/CS_URS_2023_01/711111001"/>
    <hyperlink ref="F320" r:id="rId55" display="https://podminky.urs.cz/item/CS_URS_2023_01/711113121"/>
    <hyperlink ref="F323" r:id="rId56" display="https://podminky.urs.cz/item/CS_URS_2023_01/711141559"/>
    <hyperlink ref="F327" r:id="rId57" display="https://podminky.urs.cz/item/CS_URS_2023_01/998711102"/>
    <hyperlink ref="F330" r:id="rId58" display="https://podminky.urs.cz/item/CS_URS_2023_01/762813115"/>
    <hyperlink ref="F335" r:id="rId59" display="https://podminky.urs.cz/item/CS_URS_2023_01/998762102"/>
    <hyperlink ref="F338" r:id="rId60" display="https://podminky.urs.cz/item/CS_URS_2023_01/764002414"/>
    <hyperlink ref="F343" r:id="rId61" display="https://podminky.urs.cz/item/CS_URS_2023_01/764131411"/>
    <hyperlink ref="F345" r:id="rId62" display="https://podminky.urs.cz/item/CS_URS_2023_01/764531404"/>
    <hyperlink ref="F347" r:id="rId63" display="https://podminky.urs.cz/item/CS_URS_2023_01/764531444"/>
    <hyperlink ref="F349" r:id="rId64" display="https://podminky.urs.cz/item/CS_URS_2023_01/764538422"/>
    <hyperlink ref="F352" r:id="rId65" display="https://podminky.urs.cz/item/CS_URS_2023_01/998764102"/>
    <hyperlink ref="F355" r:id="rId66" display="https://podminky.urs.cz/item/CS_URS_2023_01/766622131"/>
    <hyperlink ref="F359" r:id="rId67" display="https://podminky.urs.cz/item/CS_URS_2023_01/766660002"/>
    <hyperlink ref="F362" r:id="rId68" display="https://podminky.urs.cz/item/CS_URS_2023_01/766660741"/>
    <hyperlink ref="F365" r:id="rId69" display="https://podminky.urs.cz/item/CS_URS_2023_01/766694111"/>
    <hyperlink ref="F368" r:id="rId70" display="https://podminky.urs.cz/item/CS_URS_2023_01/998766102"/>
    <hyperlink ref="F371" r:id="rId71" display="https://podminky.urs.cz/item/CS_URS_2023_01/767122112"/>
    <hyperlink ref="F375" r:id="rId72" display="https://podminky.urs.cz/item/CS_URS_2023_01/767161111"/>
    <hyperlink ref="F379" r:id="rId73" display="https://podminky.urs.cz/item/CS_URS_2023_01/998767102"/>
    <hyperlink ref="F382" r:id="rId74" display="https://podminky.urs.cz/item/CS_URS_2023_01/783000103"/>
    <hyperlink ref="F389" r:id="rId75" display="https://podminky.urs.cz/item/CS_URS_2023_01/783301303"/>
    <hyperlink ref="F391" r:id="rId76" display="https://podminky.urs.cz/item/CS_URS_2023_01/783301311"/>
    <hyperlink ref="F396" r:id="rId77" display="https://podminky.urs.cz/item/CS_URS_2023_01/783306801"/>
    <hyperlink ref="F399" r:id="rId78" display="https://podminky.urs.cz/item/CS_URS_2023_01/783324201"/>
    <hyperlink ref="F401" r:id="rId79" display="https://podminky.urs.cz/item/CS_URS_2023_01/783327101"/>
    <hyperlink ref="F404" r:id="rId80" display="https://podminky.urs.cz/item/CS_URS_2023_01/784181121"/>
    <hyperlink ref="F406" r:id="rId81" display="https://podminky.urs.cz/item/CS_URS_2023_01/784221101"/>
    <hyperlink ref="F424" r:id="rId82" display="https://podminky.urs.cz/item/CS_URS_2023_01/030001000"/>
    <hyperlink ref="F427" r:id="rId83" display="https://podminky.urs.cz/item/CS_URS_2023_01/090001000"/>
    <hyperlink ref="F429" r:id="rId84" display="https://podminky.urs.cz/item/CS_URS_2023_01/092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výtahu a bezbariérového přístupu do školy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746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17. 4. 2023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ROUND((SUM(BE87:BE164)),  2)</f>
        <v>0</v>
      </c>
      <c r="G33" s="39"/>
      <c r="H33" s="39"/>
      <c r="I33" s="149">
        <v>0.20999999999999999</v>
      </c>
      <c r="J33" s="148">
        <f>ROUND(((SUM(BE87:BE164))*I33),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ROUND((SUM(BF87:BF164)),  2)</f>
        <v>0</v>
      </c>
      <c r="G34" s="39"/>
      <c r="H34" s="39"/>
      <c r="I34" s="149">
        <v>0.14999999999999999</v>
      </c>
      <c r="J34" s="148">
        <f>ROUND(((SUM(BF87:BF164))*I34),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ROUND((SUM(BG87:BG164)),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ROUND((SUM(BH87:BH164)),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ROUND((SUM(BI87:BI164)),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výtahu a bezbariérového přístupu do školy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002 - Vodovod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Stříbro, Revoluční 1431</v>
      </c>
      <c r="G52" s="41"/>
      <c r="H52" s="41"/>
      <c r="I52" s="33" t="s">
        <v>23</v>
      </c>
      <c r="J52" s="73" t="str">
        <f>IF(J12="","",J12)</f>
        <v>17. 4. 2023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ZŠ Stříbro</v>
      </c>
      <c r="G54" s="41"/>
      <c r="H54" s="41"/>
      <c r="I54" s="33" t="s">
        <v>31</v>
      </c>
      <c r="J54" s="37" t="str">
        <f>E21</f>
        <v>Ing. Tomáš Kostohryz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Kostohryz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747</v>
      </c>
      <c r="E61" s="175"/>
      <c r="F61" s="175"/>
      <c r="G61" s="175"/>
      <c r="H61" s="175"/>
      <c r="I61" s="175"/>
      <c r="J61" s="176">
        <f>J120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100</v>
      </c>
      <c r="E62" s="175"/>
      <c r="F62" s="175"/>
      <c r="G62" s="175"/>
      <c r="H62" s="175"/>
      <c r="I62" s="175"/>
      <c r="J62" s="176">
        <f>J132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748</v>
      </c>
      <c r="E63" s="175"/>
      <c r="F63" s="175"/>
      <c r="G63" s="175"/>
      <c r="H63" s="175"/>
      <c r="I63" s="175"/>
      <c r="J63" s="176">
        <f>J135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103</v>
      </c>
      <c r="E64" s="175"/>
      <c r="F64" s="175"/>
      <c r="G64" s="175"/>
      <c r="H64" s="175"/>
      <c r="I64" s="175"/>
      <c r="J64" s="176">
        <f>J151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J158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114</v>
      </c>
      <c r="E66" s="169"/>
      <c r="F66" s="169"/>
      <c r="G66" s="169"/>
      <c r="H66" s="169"/>
      <c r="I66" s="169"/>
      <c r="J66" s="170">
        <f>J161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749</v>
      </c>
      <c r="E67" s="175"/>
      <c r="F67" s="175"/>
      <c r="G67" s="175"/>
      <c r="H67" s="175"/>
      <c r="I67" s="175"/>
      <c r="J67" s="176">
        <f>J162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117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Realizace výtahu a bezbariérového přístupu do školy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90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002 - Vodovod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Stříbro, Revoluční 1431</v>
      </c>
      <c r="G81" s="41"/>
      <c r="H81" s="41"/>
      <c r="I81" s="33" t="s">
        <v>23</v>
      </c>
      <c r="J81" s="73" t="str">
        <f>IF(J12="","",J12)</f>
        <v>17. 4. 2023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ZŠ Stříbro</v>
      </c>
      <c r="G83" s="41"/>
      <c r="H83" s="41"/>
      <c r="I83" s="33" t="s">
        <v>31</v>
      </c>
      <c r="J83" s="37" t="str">
        <f>E21</f>
        <v>Ing. Tomáš Kostohryz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Ing. Tomáš Kostohryz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118</v>
      </c>
      <c r="D86" s="181" t="s">
        <v>57</v>
      </c>
      <c r="E86" s="181" t="s">
        <v>53</v>
      </c>
      <c r="F86" s="181" t="s">
        <v>54</v>
      </c>
      <c r="G86" s="181" t="s">
        <v>119</v>
      </c>
      <c r="H86" s="181" t="s">
        <v>120</v>
      </c>
      <c r="I86" s="181" t="s">
        <v>121</v>
      </c>
      <c r="J86" s="181" t="s">
        <v>94</v>
      </c>
      <c r="K86" s="182" t="s">
        <v>122</v>
      </c>
      <c r="L86" s="183"/>
      <c r="M86" s="93" t="s">
        <v>19</v>
      </c>
      <c r="N86" s="94" t="s">
        <v>42</v>
      </c>
      <c r="O86" s="94" t="s">
        <v>123</v>
      </c>
      <c r="P86" s="94" t="s">
        <v>124</v>
      </c>
      <c r="Q86" s="94" t="s">
        <v>125</v>
      </c>
      <c r="R86" s="94" t="s">
        <v>126</v>
      </c>
      <c r="S86" s="94" t="s">
        <v>127</v>
      </c>
      <c r="T86" s="95" t="s">
        <v>128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129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P88+P161</f>
        <v>0</v>
      </c>
      <c r="Q87" s="97"/>
      <c r="R87" s="186">
        <f>R88+R161</f>
        <v>25.380278500000003</v>
      </c>
      <c r="S87" s="97"/>
      <c r="T87" s="187">
        <f>T88+T161</f>
        <v>2.5499999999999998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95</v>
      </c>
      <c r="BK87" s="188">
        <f>BK88+BK161</f>
        <v>0</v>
      </c>
    </row>
    <row r="88" s="12" customFormat="1" ht="25.92" customHeight="1">
      <c r="A88" s="12"/>
      <c r="B88" s="189"/>
      <c r="C88" s="190"/>
      <c r="D88" s="191" t="s">
        <v>71</v>
      </c>
      <c r="E88" s="192" t="s">
        <v>130</v>
      </c>
      <c r="F88" s="192" t="s">
        <v>131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P89+SUM(P90:P120)+P132+P135+P151+P158</f>
        <v>0</v>
      </c>
      <c r="Q88" s="197"/>
      <c r="R88" s="198">
        <f>R89+SUM(R90:R120)+R132+R135+R151+R158</f>
        <v>25.380278500000003</v>
      </c>
      <c r="S88" s="197"/>
      <c r="T88" s="199">
        <f>T89+SUM(T90:T120)+T132+T135+T151+T158</f>
        <v>2.5499999999999998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72</v>
      </c>
      <c r="AY88" s="200" t="s">
        <v>132</v>
      </c>
      <c r="BK88" s="202">
        <f>BK89+SUM(BK90:BK120)+BK132+BK135+BK151+BK158</f>
        <v>0</v>
      </c>
    </row>
    <row r="89" s="2" customFormat="1" ht="76.35" customHeight="1">
      <c r="A89" s="39"/>
      <c r="B89" s="40"/>
      <c r="C89" s="205" t="s">
        <v>80</v>
      </c>
      <c r="D89" s="205" t="s">
        <v>134</v>
      </c>
      <c r="E89" s="206" t="s">
        <v>135</v>
      </c>
      <c r="F89" s="207" t="s">
        <v>136</v>
      </c>
      <c r="G89" s="208" t="s">
        <v>137</v>
      </c>
      <c r="H89" s="209">
        <v>6</v>
      </c>
      <c r="I89" s="210"/>
      <c r="J89" s="211">
        <f>ROUND(I89*H89,2)</f>
        <v>0</v>
      </c>
      <c r="K89" s="207" t="s">
        <v>138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0.255</v>
      </c>
      <c r="T89" s="215">
        <f>S89*H89</f>
        <v>1.53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139</v>
      </c>
      <c r="AT89" s="216" t="s">
        <v>134</v>
      </c>
      <c r="AU89" s="216" t="s">
        <v>80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139</v>
      </c>
      <c r="BM89" s="216" t="s">
        <v>750</v>
      </c>
    </row>
    <row r="90" s="2" customFormat="1">
      <c r="A90" s="39"/>
      <c r="B90" s="40"/>
      <c r="C90" s="41"/>
      <c r="D90" s="218" t="s">
        <v>141</v>
      </c>
      <c r="E90" s="41"/>
      <c r="F90" s="219" t="s">
        <v>142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141</v>
      </c>
      <c r="AU90" s="18" t="s">
        <v>80</v>
      </c>
    </row>
    <row r="91" s="2" customFormat="1" ht="62.7" customHeight="1">
      <c r="A91" s="39"/>
      <c r="B91" s="40"/>
      <c r="C91" s="205" t="s">
        <v>82</v>
      </c>
      <c r="D91" s="205" t="s">
        <v>134</v>
      </c>
      <c r="E91" s="206" t="s">
        <v>154</v>
      </c>
      <c r="F91" s="207" t="s">
        <v>155</v>
      </c>
      <c r="G91" s="208" t="s">
        <v>137</v>
      </c>
      <c r="H91" s="209">
        <v>6</v>
      </c>
      <c r="I91" s="210"/>
      <c r="J91" s="211">
        <f>ROUND(I91*H91,2)</f>
        <v>0</v>
      </c>
      <c r="K91" s="207" t="s">
        <v>138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0.17000000000000001</v>
      </c>
      <c r="T91" s="215">
        <f>S91*H91</f>
        <v>1.02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139</v>
      </c>
      <c r="AT91" s="216" t="s">
        <v>134</v>
      </c>
      <c r="AU91" s="216" t="s">
        <v>80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139</v>
      </c>
      <c r="BM91" s="216" t="s">
        <v>751</v>
      </c>
    </row>
    <row r="92" s="2" customFormat="1">
      <c r="A92" s="39"/>
      <c r="B92" s="40"/>
      <c r="C92" s="41"/>
      <c r="D92" s="218" t="s">
        <v>141</v>
      </c>
      <c r="E92" s="41"/>
      <c r="F92" s="219" t="s">
        <v>157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141</v>
      </c>
      <c r="AU92" s="18" t="s">
        <v>80</v>
      </c>
    </row>
    <row r="93" s="2" customFormat="1" ht="24.15" customHeight="1">
      <c r="A93" s="39"/>
      <c r="B93" s="40"/>
      <c r="C93" s="205" t="s">
        <v>153</v>
      </c>
      <c r="D93" s="205" t="s">
        <v>134</v>
      </c>
      <c r="E93" s="206" t="s">
        <v>752</v>
      </c>
      <c r="F93" s="207" t="s">
        <v>753</v>
      </c>
      <c r="G93" s="208" t="s">
        <v>137</v>
      </c>
      <c r="H93" s="209">
        <v>27</v>
      </c>
      <c r="I93" s="210"/>
      <c r="J93" s="211">
        <f>ROUND(I93*H93,2)</f>
        <v>0</v>
      </c>
      <c r="K93" s="207" t="s">
        <v>138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139</v>
      </c>
      <c r="AT93" s="216" t="s">
        <v>134</v>
      </c>
      <c r="AU93" s="216" t="s">
        <v>80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139</v>
      </c>
      <c r="BM93" s="216" t="s">
        <v>754</v>
      </c>
    </row>
    <row r="94" s="2" customFormat="1">
      <c r="A94" s="39"/>
      <c r="B94" s="40"/>
      <c r="C94" s="41"/>
      <c r="D94" s="218" t="s">
        <v>141</v>
      </c>
      <c r="E94" s="41"/>
      <c r="F94" s="219" t="s">
        <v>755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141</v>
      </c>
      <c r="AU94" s="18" t="s">
        <v>80</v>
      </c>
    </row>
    <row r="95" s="2" customFormat="1" ht="49.05" customHeight="1">
      <c r="A95" s="39"/>
      <c r="B95" s="40"/>
      <c r="C95" s="205" t="s">
        <v>139</v>
      </c>
      <c r="D95" s="205" t="s">
        <v>134</v>
      </c>
      <c r="E95" s="206" t="s">
        <v>756</v>
      </c>
      <c r="F95" s="207" t="s">
        <v>757</v>
      </c>
      <c r="G95" s="208" t="s">
        <v>187</v>
      </c>
      <c r="H95" s="209">
        <v>32.399999999999999</v>
      </c>
      <c r="I95" s="210"/>
      <c r="J95" s="211">
        <f>ROUND(I95*H95,2)</f>
        <v>0</v>
      </c>
      <c r="K95" s="207" t="s">
        <v>138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139</v>
      </c>
      <c r="AT95" s="216" t="s">
        <v>134</v>
      </c>
      <c r="AU95" s="216" t="s">
        <v>80</v>
      </c>
      <c r="AY95" s="18" t="s">
        <v>132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139</v>
      </c>
      <c r="BM95" s="216" t="s">
        <v>758</v>
      </c>
    </row>
    <row r="96" s="2" customFormat="1">
      <c r="A96" s="39"/>
      <c r="B96" s="40"/>
      <c r="C96" s="41"/>
      <c r="D96" s="218" t="s">
        <v>141</v>
      </c>
      <c r="E96" s="41"/>
      <c r="F96" s="219" t="s">
        <v>759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141</v>
      </c>
      <c r="AU96" s="18" t="s">
        <v>80</v>
      </c>
    </row>
    <row r="97" s="2" customFormat="1" ht="37.8" customHeight="1">
      <c r="A97" s="39"/>
      <c r="B97" s="40"/>
      <c r="C97" s="205" t="s">
        <v>162</v>
      </c>
      <c r="D97" s="205" t="s">
        <v>134</v>
      </c>
      <c r="E97" s="206" t="s">
        <v>760</v>
      </c>
      <c r="F97" s="207" t="s">
        <v>761</v>
      </c>
      <c r="G97" s="208" t="s">
        <v>137</v>
      </c>
      <c r="H97" s="209">
        <v>81</v>
      </c>
      <c r="I97" s="210"/>
      <c r="J97" s="211">
        <f>ROUND(I97*H97,2)</f>
        <v>0</v>
      </c>
      <c r="K97" s="207" t="s">
        <v>138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0.00084000000000000003</v>
      </c>
      <c r="R97" s="214">
        <f>Q97*H97</f>
        <v>0.068040000000000003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139</v>
      </c>
      <c r="AT97" s="216" t="s">
        <v>134</v>
      </c>
      <c r="AU97" s="216" t="s">
        <v>80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139</v>
      </c>
      <c r="BM97" s="216" t="s">
        <v>762</v>
      </c>
    </row>
    <row r="98" s="2" customFormat="1">
      <c r="A98" s="39"/>
      <c r="B98" s="40"/>
      <c r="C98" s="41"/>
      <c r="D98" s="218" t="s">
        <v>141</v>
      </c>
      <c r="E98" s="41"/>
      <c r="F98" s="219" t="s">
        <v>763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141</v>
      </c>
      <c r="AU98" s="18" t="s">
        <v>80</v>
      </c>
    </row>
    <row r="99" s="2" customFormat="1" ht="44.25" customHeight="1">
      <c r="A99" s="39"/>
      <c r="B99" s="40"/>
      <c r="C99" s="205" t="s">
        <v>169</v>
      </c>
      <c r="D99" s="205" t="s">
        <v>134</v>
      </c>
      <c r="E99" s="206" t="s">
        <v>764</v>
      </c>
      <c r="F99" s="207" t="s">
        <v>765</v>
      </c>
      <c r="G99" s="208" t="s">
        <v>137</v>
      </c>
      <c r="H99" s="209">
        <v>81</v>
      </c>
      <c r="I99" s="210"/>
      <c r="J99" s="211">
        <f>ROUND(I99*H99,2)</f>
        <v>0</v>
      </c>
      <c r="K99" s="207" t="s">
        <v>138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139</v>
      </c>
      <c r="AT99" s="216" t="s">
        <v>134</v>
      </c>
      <c r="AU99" s="216" t="s">
        <v>80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139</v>
      </c>
      <c r="BM99" s="216" t="s">
        <v>766</v>
      </c>
    </row>
    <row r="100" s="2" customFormat="1">
      <c r="A100" s="39"/>
      <c r="B100" s="40"/>
      <c r="C100" s="41"/>
      <c r="D100" s="218" t="s">
        <v>141</v>
      </c>
      <c r="E100" s="41"/>
      <c r="F100" s="219" t="s">
        <v>767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141</v>
      </c>
      <c r="AU100" s="18" t="s">
        <v>80</v>
      </c>
    </row>
    <row r="101" s="2" customFormat="1" ht="62.7" customHeight="1">
      <c r="A101" s="39"/>
      <c r="B101" s="40"/>
      <c r="C101" s="205" t="s">
        <v>174</v>
      </c>
      <c r="D101" s="205" t="s">
        <v>134</v>
      </c>
      <c r="E101" s="206" t="s">
        <v>768</v>
      </c>
      <c r="F101" s="207" t="s">
        <v>769</v>
      </c>
      <c r="G101" s="208" t="s">
        <v>187</v>
      </c>
      <c r="H101" s="209">
        <v>8.8260000000000005</v>
      </c>
      <c r="I101" s="210"/>
      <c r="J101" s="211">
        <f>ROUND(I101*H101,2)</f>
        <v>0</v>
      </c>
      <c r="K101" s="207" t="s">
        <v>138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139</v>
      </c>
      <c r="AT101" s="216" t="s">
        <v>134</v>
      </c>
      <c r="AU101" s="216" t="s">
        <v>80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139</v>
      </c>
      <c r="BM101" s="216" t="s">
        <v>770</v>
      </c>
    </row>
    <row r="102" s="2" customFormat="1">
      <c r="A102" s="39"/>
      <c r="B102" s="40"/>
      <c r="C102" s="41"/>
      <c r="D102" s="218" t="s">
        <v>141</v>
      </c>
      <c r="E102" s="41"/>
      <c r="F102" s="219" t="s">
        <v>771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141</v>
      </c>
      <c r="AU102" s="18" t="s">
        <v>80</v>
      </c>
    </row>
    <row r="103" s="2" customFormat="1" ht="62.7" customHeight="1">
      <c r="A103" s="39"/>
      <c r="B103" s="40"/>
      <c r="C103" s="205" t="s">
        <v>179</v>
      </c>
      <c r="D103" s="205" t="s">
        <v>134</v>
      </c>
      <c r="E103" s="206" t="s">
        <v>203</v>
      </c>
      <c r="F103" s="207" t="s">
        <v>204</v>
      </c>
      <c r="G103" s="208" t="s">
        <v>187</v>
      </c>
      <c r="H103" s="209">
        <v>55.973999999999997</v>
      </c>
      <c r="I103" s="210"/>
      <c r="J103" s="211">
        <f>ROUND(I103*H103,2)</f>
        <v>0</v>
      </c>
      <c r="K103" s="207" t="s">
        <v>138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139</v>
      </c>
      <c r="AT103" s="216" t="s">
        <v>134</v>
      </c>
      <c r="AU103" s="216" t="s">
        <v>80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139</v>
      </c>
      <c r="BM103" s="216" t="s">
        <v>772</v>
      </c>
    </row>
    <row r="104" s="2" customFormat="1">
      <c r="A104" s="39"/>
      <c r="B104" s="40"/>
      <c r="C104" s="41"/>
      <c r="D104" s="218" t="s">
        <v>141</v>
      </c>
      <c r="E104" s="41"/>
      <c r="F104" s="219" t="s">
        <v>206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141</v>
      </c>
      <c r="AU104" s="18" t="s">
        <v>80</v>
      </c>
    </row>
    <row r="105" s="2" customFormat="1" ht="37.8" customHeight="1">
      <c r="A105" s="39"/>
      <c r="B105" s="40"/>
      <c r="C105" s="205" t="s">
        <v>184</v>
      </c>
      <c r="D105" s="205" t="s">
        <v>134</v>
      </c>
      <c r="E105" s="206" t="s">
        <v>773</v>
      </c>
      <c r="F105" s="207" t="s">
        <v>774</v>
      </c>
      <c r="G105" s="208" t="s">
        <v>187</v>
      </c>
      <c r="H105" s="209">
        <v>55.973999999999997</v>
      </c>
      <c r="I105" s="210"/>
      <c r="J105" s="211">
        <f>ROUND(I105*H105,2)</f>
        <v>0</v>
      </c>
      <c r="K105" s="207" t="s">
        <v>138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139</v>
      </c>
      <c r="AT105" s="216" t="s">
        <v>134</v>
      </c>
      <c r="AU105" s="216" t="s">
        <v>80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139</v>
      </c>
      <c r="BM105" s="216" t="s">
        <v>775</v>
      </c>
    </row>
    <row r="106" s="2" customFormat="1">
      <c r="A106" s="39"/>
      <c r="B106" s="40"/>
      <c r="C106" s="41"/>
      <c r="D106" s="218" t="s">
        <v>141</v>
      </c>
      <c r="E106" s="41"/>
      <c r="F106" s="219" t="s">
        <v>776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141</v>
      </c>
      <c r="AU106" s="18" t="s">
        <v>80</v>
      </c>
    </row>
    <row r="107" s="2" customFormat="1" ht="44.25" customHeight="1">
      <c r="A107" s="39"/>
      <c r="B107" s="40"/>
      <c r="C107" s="205" t="s">
        <v>191</v>
      </c>
      <c r="D107" s="205" t="s">
        <v>134</v>
      </c>
      <c r="E107" s="206" t="s">
        <v>214</v>
      </c>
      <c r="F107" s="207" t="s">
        <v>215</v>
      </c>
      <c r="G107" s="208" t="s">
        <v>187</v>
      </c>
      <c r="H107" s="209">
        <v>32.399999999999999</v>
      </c>
      <c r="I107" s="210"/>
      <c r="J107" s="211">
        <f>ROUND(I107*H107,2)</f>
        <v>0</v>
      </c>
      <c r="K107" s="207" t="s">
        <v>138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139</v>
      </c>
      <c r="AT107" s="216" t="s">
        <v>134</v>
      </c>
      <c r="AU107" s="216" t="s">
        <v>80</v>
      </c>
      <c r="AY107" s="18" t="s">
        <v>132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139</v>
      </c>
      <c r="BM107" s="216" t="s">
        <v>777</v>
      </c>
    </row>
    <row r="108" s="2" customFormat="1">
      <c r="A108" s="39"/>
      <c r="B108" s="40"/>
      <c r="C108" s="41"/>
      <c r="D108" s="218" t="s">
        <v>141</v>
      </c>
      <c r="E108" s="41"/>
      <c r="F108" s="219" t="s">
        <v>217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141</v>
      </c>
      <c r="AU108" s="18" t="s">
        <v>80</v>
      </c>
    </row>
    <row r="109" s="2" customFormat="1" ht="44.25" customHeight="1">
      <c r="A109" s="39"/>
      <c r="B109" s="40"/>
      <c r="C109" s="205" t="s">
        <v>197</v>
      </c>
      <c r="D109" s="205" t="s">
        <v>134</v>
      </c>
      <c r="E109" s="206" t="s">
        <v>778</v>
      </c>
      <c r="F109" s="207" t="s">
        <v>779</v>
      </c>
      <c r="G109" s="208" t="s">
        <v>187</v>
      </c>
      <c r="H109" s="209">
        <v>8.8260000000000005</v>
      </c>
      <c r="I109" s="210"/>
      <c r="J109" s="211">
        <f>ROUND(I109*H109,2)</f>
        <v>0</v>
      </c>
      <c r="K109" s="207" t="s">
        <v>138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139</v>
      </c>
      <c r="AT109" s="216" t="s">
        <v>134</v>
      </c>
      <c r="AU109" s="216" t="s">
        <v>80</v>
      </c>
      <c r="AY109" s="18" t="s">
        <v>132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139</v>
      </c>
      <c r="BM109" s="216" t="s">
        <v>780</v>
      </c>
    </row>
    <row r="110" s="2" customFormat="1">
      <c r="A110" s="39"/>
      <c r="B110" s="40"/>
      <c r="C110" s="41"/>
      <c r="D110" s="218" t="s">
        <v>141</v>
      </c>
      <c r="E110" s="41"/>
      <c r="F110" s="219" t="s">
        <v>781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141</v>
      </c>
      <c r="AU110" s="18" t="s">
        <v>80</v>
      </c>
    </row>
    <row r="111" s="2" customFormat="1" ht="44.25" customHeight="1">
      <c r="A111" s="39"/>
      <c r="B111" s="40"/>
      <c r="C111" s="205" t="s">
        <v>202</v>
      </c>
      <c r="D111" s="205" t="s">
        <v>134</v>
      </c>
      <c r="E111" s="206" t="s">
        <v>782</v>
      </c>
      <c r="F111" s="207" t="s">
        <v>219</v>
      </c>
      <c r="G111" s="208" t="s">
        <v>220</v>
      </c>
      <c r="H111" s="209">
        <v>15.885999999999999</v>
      </c>
      <c r="I111" s="210"/>
      <c r="J111" s="211">
        <f>ROUND(I111*H111,2)</f>
        <v>0</v>
      </c>
      <c r="K111" s="207" t="s">
        <v>138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139</v>
      </c>
      <c r="AT111" s="216" t="s">
        <v>134</v>
      </c>
      <c r="AU111" s="216" t="s">
        <v>80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139</v>
      </c>
      <c r="BM111" s="216" t="s">
        <v>783</v>
      </c>
    </row>
    <row r="112" s="2" customFormat="1">
      <c r="A112" s="39"/>
      <c r="B112" s="40"/>
      <c r="C112" s="41"/>
      <c r="D112" s="218" t="s">
        <v>141</v>
      </c>
      <c r="E112" s="41"/>
      <c r="F112" s="219" t="s">
        <v>784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141</v>
      </c>
      <c r="AU112" s="18" t="s">
        <v>80</v>
      </c>
    </row>
    <row r="113" s="2" customFormat="1" ht="37.8" customHeight="1">
      <c r="A113" s="39"/>
      <c r="B113" s="40"/>
      <c r="C113" s="205" t="s">
        <v>207</v>
      </c>
      <c r="D113" s="205" t="s">
        <v>134</v>
      </c>
      <c r="E113" s="206" t="s">
        <v>225</v>
      </c>
      <c r="F113" s="207" t="s">
        <v>226</v>
      </c>
      <c r="G113" s="208" t="s">
        <v>187</v>
      </c>
      <c r="H113" s="209">
        <v>8.8260000000000005</v>
      </c>
      <c r="I113" s="210"/>
      <c r="J113" s="211">
        <f>ROUND(I113*H113,2)</f>
        <v>0</v>
      </c>
      <c r="K113" s="207" t="s">
        <v>138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139</v>
      </c>
      <c r="AT113" s="216" t="s">
        <v>134</v>
      </c>
      <c r="AU113" s="216" t="s">
        <v>80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139</v>
      </c>
      <c r="BM113" s="216" t="s">
        <v>785</v>
      </c>
    </row>
    <row r="114" s="2" customFormat="1">
      <c r="A114" s="39"/>
      <c r="B114" s="40"/>
      <c r="C114" s="41"/>
      <c r="D114" s="218" t="s">
        <v>141</v>
      </c>
      <c r="E114" s="41"/>
      <c r="F114" s="219" t="s">
        <v>228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141</v>
      </c>
      <c r="AU114" s="18" t="s">
        <v>80</v>
      </c>
    </row>
    <row r="115" s="2" customFormat="1" ht="44.25" customHeight="1">
      <c r="A115" s="39"/>
      <c r="B115" s="40"/>
      <c r="C115" s="205" t="s">
        <v>213</v>
      </c>
      <c r="D115" s="205" t="s">
        <v>134</v>
      </c>
      <c r="E115" s="206" t="s">
        <v>230</v>
      </c>
      <c r="F115" s="207" t="s">
        <v>231</v>
      </c>
      <c r="G115" s="208" t="s">
        <v>187</v>
      </c>
      <c r="H115" s="209">
        <v>23.574000000000002</v>
      </c>
      <c r="I115" s="210"/>
      <c r="J115" s="211">
        <f>ROUND(I115*H115,2)</f>
        <v>0</v>
      </c>
      <c r="K115" s="207" t="s">
        <v>138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139</v>
      </c>
      <c r="AT115" s="216" t="s">
        <v>134</v>
      </c>
      <c r="AU115" s="216" t="s">
        <v>80</v>
      </c>
      <c r="AY115" s="18" t="s">
        <v>132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139</v>
      </c>
      <c r="BM115" s="216" t="s">
        <v>786</v>
      </c>
    </row>
    <row r="116" s="2" customFormat="1">
      <c r="A116" s="39"/>
      <c r="B116" s="40"/>
      <c r="C116" s="41"/>
      <c r="D116" s="218" t="s">
        <v>141</v>
      </c>
      <c r="E116" s="41"/>
      <c r="F116" s="219" t="s">
        <v>233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141</v>
      </c>
      <c r="AU116" s="18" t="s">
        <v>80</v>
      </c>
    </row>
    <row r="117" s="2" customFormat="1" ht="66.75" customHeight="1">
      <c r="A117" s="39"/>
      <c r="B117" s="40"/>
      <c r="C117" s="205" t="s">
        <v>8</v>
      </c>
      <c r="D117" s="205" t="s">
        <v>134</v>
      </c>
      <c r="E117" s="206" t="s">
        <v>787</v>
      </c>
      <c r="F117" s="207" t="s">
        <v>788</v>
      </c>
      <c r="G117" s="208" t="s">
        <v>187</v>
      </c>
      <c r="H117" s="209">
        <v>8.8260000000000005</v>
      </c>
      <c r="I117" s="210"/>
      <c r="J117" s="211">
        <f>ROUND(I117*H117,2)</f>
        <v>0</v>
      </c>
      <c r="K117" s="207" t="s">
        <v>138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139</v>
      </c>
      <c r="AT117" s="216" t="s">
        <v>134</v>
      </c>
      <c r="AU117" s="216" t="s">
        <v>80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139</v>
      </c>
      <c r="BM117" s="216" t="s">
        <v>789</v>
      </c>
    </row>
    <row r="118" s="2" customFormat="1">
      <c r="A118" s="39"/>
      <c r="B118" s="40"/>
      <c r="C118" s="41"/>
      <c r="D118" s="218" t="s">
        <v>141</v>
      </c>
      <c r="E118" s="41"/>
      <c r="F118" s="219" t="s">
        <v>790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141</v>
      </c>
      <c r="AU118" s="18" t="s">
        <v>80</v>
      </c>
    </row>
    <row r="119" s="2" customFormat="1" ht="16.5" customHeight="1">
      <c r="A119" s="39"/>
      <c r="B119" s="40"/>
      <c r="C119" s="256" t="s">
        <v>224</v>
      </c>
      <c r="D119" s="256" t="s">
        <v>250</v>
      </c>
      <c r="E119" s="257" t="s">
        <v>791</v>
      </c>
      <c r="F119" s="258" t="s">
        <v>792</v>
      </c>
      <c r="G119" s="259" t="s">
        <v>220</v>
      </c>
      <c r="H119" s="260">
        <v>17.652000000000001</v>
      </c>
      <c r="I119" s="261"/>
      <c r="J119" s="262">
        <f>ROUND(I119*H119,2)</f>
        <v>0</v>
      </c>
      <c r="K119" s="258" t="s">
        <v>138</v>
      </c>
      <c r="L119" s="263"/>
      <c r="M119" s="264" t="s">
        <v>19</v>
      </c>
      <c r="N119" s="265" t="s">
        <v>43</v>
      </c>
      <c r="O119" s="85"/>
      <c r="P119" s="214">
        <f>O119*H119</f>
        <v>0</v>
      </c>
      <c r="Q119" s="214">
        <v>1</v>
      </c>
      <c r="R119" s="214">
        <f>Q119*H119</f>
        <v>17.652000000000001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179</v>
      </c>
      <c r="AT119" s="216" t="s">
        <v>250</v>
      </c>
      <c r="AU119" s="216" t="s">
        <v>80</v>
      </c>
      <c r="AY119" s="18" t="s">
        <v>132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139</v>
      </c>
      <c r="BM119" s="216" t="s">
        <v>793</v>
      </c>
    </row>
    <row r="120" s="12" customFormat="1" ht="22.8" customHeight="1">
      <c r="A120" s="12"/>
      <c r="B120" s="189"/>
      <c r="C120" s="190"/>
      <c r="D120" s="191" t="s">
        <v>71</v>
      </c>
      <c r="E120" s="203" t="s">
        <v>236</v>
      </c>
      <c r="F120" s="203" t="s">
        <v>794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SUM(P121:P131)</f>
        <v>0</v>
      </c>
      <c r="Q120" s="197"/>
      <c r="R120" s="198">
        <f>SUM(R121:R131)</f>
        <v>0.00054000000000000001</v>
      </c>
      <c r="S120" s="197"/>
      <c r="T120" s="199">
        <f>SUM(T121:T131)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80</v>
      </c>
      <c r="AT120" s="201" t="s">
        <v>71</v>
      </c>
      <c r="AU120" s="201" t="s">
        <v>80</v>
      </c>
      <c r="AY120" s="200" t="s">
        <v>132</v>
      </c>
      <c r="BK120" s="202">
        <f>SUM(BK121:BK131)</f>
        <v>0</v>
      </c>
    </row>
    <row r="121" s="2" customFormat="1" ht="55.5" customHeight="1">
      <c r="A121" s="39"/>
      <c r="B121" s="40"/>
      <c r="C121" s="205" t="s">
        <v>229</v>
      </c>
      <c r="D121" s="205" t="s">
        <v>134</v>
      </c>
      <c r="E121" s="206" t="s">
        <v>795</v>
      </c>
      <c r="F121" s="207" t="s">
        <v>796</v>
      </c>
      <c r="G121" s="208" t="s">
        <v>137</v>
      </c>
      <c r="H121" s="209">
        <v>27</v>
      </c>
      <c r="I121" s="210"/>
      <c r="J121" s="211">
        <f>ROUND(I121*H121,2)</f>
        <v>0</v>
      </c>
      <c r="K121" s="207" t="s">
        <v>138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139</v>
      </c>
      <c r="AT121" s="216" t="s">
        <v>134</v>
      </c>
      <c r="AU121" s="216" t="s">
        <v>82</v>
      </c>
      <c r="AY121" s="18" t="s">
        <v>132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139</v>
      </c>
      <c r="BM121" s="216" t="s">
        <v>797</v>
      </c>
    </row>
    <row r="122" s="2" customFormat="1">
      <c r="A122" s="39"/>
      <c r="B122" s="40"/>
      <c r="C122" s="41"/>
      <c r="D122" s="218" t="s">
        <v>141</v>
      </c>
      <c r="E122" s="41"/>
      <c r="F122" s="219" t="s">
        <v>798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141</v>
      </c>
      <c r="AU122" s="18" t="s">
        <v>82</v>
      </c>
    </row>
    <row r="123" s="2" customFormat="1" ht="16.5" customHeight="1">
      <c r="A123" s="39"/>
      <c r="B123" s="40"/>
      <c r="C123" s="205" t="s">
        <v>236</v>
      </c>
      <c r="D123" s="205" t="s">
        <v>134</v>
      </c>
      <c r="E123" s="206" t="s">
        <v>799</v>
      </c>
      <c r="F123" s="207" t="s">
        <v>800</v>
      </c>
      <c r="G123" s="208" t="s">
        <v>187</v>
      </c>
      <c r="H123" s="209">
        <v>4.0499999999999998</v>
      </c>
      <c r="I123" s="210"/>
      <c r="J123" s="211">
        <f>ROUND(I123*H123,2)</f>
        <v>0</v>
      </c>
      <c r="K123" s="207" t="s">
        <v>138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139</v>
      </c>
      <c r="AT123" s="216" t="s">
        <v>134</v>
      </c>
      <c r="AU123" s="216" t="s">
        <v>82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139</v>
      </c>
      <c r="BM123" s="216" t="s">
        <v>801</v>
      </c>
    </row>
    <row r="124" s="2" customFormat="1">
      <c r="A124" s="39"/>
      <c r="B124" s="40"/>
      <c r="C124" s="41"/>
      <c r="D124" s="218" t="s">
        <v>141</v>
      </c>
      <c r="E124" s="41"/>
      <c r="F124" s="219" t="s">
        <v>802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141</v>
      </c>
      <c r="AU124" s="18" t="s">
        <v>82</v>
      </c>
    </row>
    <row r="125" s="2" customFormat="1" ht="37.8" customHeight="1">
      <c r="A125" s="39"/>
      <c r="B125" s="40"/>
      <c r="C125" s="205" t="s">
        <v>243</v>
      </c>
      <c r="D125" s="205" t="s">
        <v>134</v>
      </c>
      <c r="E125" s="206" t="s">
        <v>803</v>
      </c>
      <c r="F125" s="207" t="s">
        <v>804</v>
      </c>
      <c r="G125" s="208" t="s">
        <v>137</v>
      </c>
      <c r="H125" s="209">
        <v>27</v>
      </c>
      <c r="I125" s="210"/>
      <c r="J125" s="211">
        <f>ROUND(I125*H125,2)</f>
        <v>0</v>
      </c>
      <c r="K125" s="207" t="s">
        <v>138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139</v>
      </c>
      <c r="AT125" s="216" t="s">
        <v>134</v>
      </c>
      <c r="AU125" s="216" t="s">
        <v>82</v>
      </c>
      <c r="AY125" s="18" t="s">
        <v>132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139</v>
      </c>
      <c r="BM125" s="216" t="s">
        <v>805</v>
      </c>
    </row>
    <row r="126" s="2" customFormat="1">
      <c r="A126" s="39"/>
      <c r="B126" s="40"/>
      <c r="C126" s="41"/>
      <c r="D126" s="218" t="s">
        <v>141</v>
      </c>
      <c r="E126" s="41"/>
      <c r="F126" s="219" t="s">
        <v>806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141</v>
      </c>
      <c r="AU126" s="18" t="s">
        <v>82</v>
      </c>
    </row>
    <row r="127" s="2" customFormat="1" ht="37.8" customHeight="1">
      <c r="A127" s="39"/>
      <c r="B127" s="40"/>
      <c r="C127" s="205" t="s">
        <v>249</v>
      </c>
      <c r="D127" s="205" t="s">
        <v>134</v>
      </c>
      <c r="E127" s="206" t="s">
        <v>807</v>
      </c>
      <c r="F127" s="207" t="s">
        <v>808</v>
      </c>
      <c r="G127" s="208" t="s">
        <v>137</v>
      </c>
      <c r="H127" s="209">
        <v>27</v>
      </c>
      <c r="I127" s="210"/>
      <c r="J127" s="211">
        <f>ROUND(I127*H127,2)</f>
        <v>0</v>
      </c>
      <c r="K127" s="207" t="s">
        <v>138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139</v>
      </c>
      <c r="AT127" s="216" t="s">
        <v>134</v>
      </c>
      <c r="AU127" s="216" t="s">
        <v>82</v>
      </c>
      <c r="AY127" s="18" t="s">
        <v>132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139</v>
      </c>
      <c r="BM127" s="216" t="s">
        <v>809</v>
      </c>
    </row>
    <row r="128" s="2" customFormat="1">
      <c r="A128" s="39"/>
      <c r="B128" s="40"/>
      <c r="C128" s="41"/>
      <c r="D128" s="218" t="s">
        <v>141</v>
      </c>
      <c r="E128" s="41"/>
      <c r="F128" s="219" t="s">
        <v>810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141</v>
      </c>
      <c r="AU128" s="18" t="s">
        <v>82</v>
      </c>
    </row>
    <row r="129" s="2" customFormat="1" ht="16.5" customHeight="1">
      <c r="A129" s="39"/>
      <c r="B129" s="40"/>
      <c r="C129" s="256" t="s">
        <v>7</v>
      </c>
      <c r="D129" s="256" t="s">
        <v>250</v>
      </c>
      <c r="E129" s="257" t="s">
        <v>811</v>
      </c>
      <c r="F129" s="258" t="s">
        <v>812</v>
      </c>
      <c r="G129" s="259" t="s">
        <v>813</v>
      </c>
      <c r="H129" s="260">
        <v>0.54000000000000004</v>
      </c>
      <c r="I129" s="261"/>
      <c r="J129" s="262">
        <f>ROUND(I129*H129,2)</f>
        <v>0</v>
      </c>
      <c r="K129" s="258" t="s">
        <v>138</v>
      </c>
      <c r="L129" s="263"/>
      <c r="M129" s="264" t="s">
        <v>19</v>
      </c>
      <c r="N129" s="265" t="s">
        <v>43</v>
      </c>
      <c r="O129" s="85"/>
      <c r="P129" s="214">
        <f>O129*H129</f>
        <v>0</v>
      </c>
      <c r="Q129" s="214">
        <v>0.001</v>
      </c>
      <c r="R129" s="214">
        <f>Q129*H129</f>
        <v>0.00054000000000000001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179</v>
      </c>
      <c r="AT129" s="216" t="s">
        <v>250</v>
      </c>
      <c r="AU129" s="216" t="s">
        <v>82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139</v>
      </c>
      <c r="BM129" s="216" t="s">
        <v>814</v>
      </c>
    </row>
    <row r="130" s="13" customFormat="1">
      <c r="A130" s="13"/>
      <c r="B130" s="223"/>
      <c r="C130" s="224"/>
      <c r="D130" s="225" t="s">
        <v>143</v>
      </c>
      <c r="E130" s="226" t="s">
        <v>19</v>
      </c>
      <c r="F130" s="227" t="s">
        <v>815</v>
      </c>
      <c r="G130" s="224"/>
      <c r="H130" s="228">
        <v>0.54000000000000004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143</v>
      </c>
      <c r="AU130" s="234" t="s">
        <v>82</v>
      </c>
      <c r="AV130" s="13" t="s">
        <v>82</v>
      </c>
      <c r="AW130" s="13" t="s">
        <v>33</v>
      </c>
      <c r="AX130" s="13" t="s">
        <v>72</v>
      </c>
      <c r="AY130" s="234" t="s">
        <v>132</v>
      </c>
    </row>
    <row r="131" s="15" customFormat="1">
      <c r="A131" s="15"/>
      <c r="B131" s="245"/>
      <c r="C131" s="246"/>
      <c r="D131" s="225" t="s">
        <v>143</v>
      </c>
      <c r="E131" s="247" t="s">
        <v>19</v>
      </c>
      <c r="F131" s="248" t="s">
        <v>152</v>
      </c>
      <c r="G131" s="246"/>
      <c r="H131" s="249">
        <v>0.54000000000000004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143</v>
      </c>
      <c r="AU131" s="255" t="s">
        <v>82</v>
      </c>
      <c r="AV131" s="15" t="s">
        <v>139</v>
      </c>
      <c r="AW131" s="15" t="s">
        <v>33</v>
      </c>
      <c r="AX131" s="15" t="s">
        <v>80</v>
      </c>
      <c r="AY131" s="255" t="s">
        <v>132</v>
      </c>
    </row>
    <row r="132" s="12" customFormat="1" ht="22.8" customHeight="1">
      <c r="A132" s="12"/>
      <c r="B132" s="189"/>
      <c r="C132" s="190"/>
      <c r="D132" s="191" t="s">
        <v>71</v>
      </c>
      <c r="E132" s="203" t="s">
        <v>139</v>
      </c>
      <c r="F132" s="203" t="s">
        <v>336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SUM(P133:P134)</f>
        <v>0</v>
      </c>
      <c r="Q132" s="197"/>
      <c r="R132" s="198">
        <f>SUM(R133:R134)</f>
        <v>7.6576184999999999</v>
      </c>
      <c r="S132" s="197"/>
      <c r="T132" s="19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80</v>
      </c>
      <c r="AY132" s="200" t="s">
        <v>132</v>
      </c>
      <c r="BK132" s="202">
        <f>SUM(BK133:BK134)</f>
        <v>0</v>
      </c>
    </row>
    <row r="133" s="2" customFormat="1" ht="33" customHeight="1">
      <c r="A133" s="39"/>
      <c r="B133" s="40"/>
      <c r="C133" s="205" t="s">
        <v>261</v>
      </c>
      <c r="D133" s="205" t="s">
        <v>134</v>
      </c>
      <c r="E133" s="206" t="s">
        <v>816</v>
      </c>
      <c r="F133" s="207" t="s">
        <v>817</v>
      </c>
      <c r="G133" s="208" t="s">
        <v>187</v>
      </c>
      <c r="H133" s="209">
        <v>4.0499999999999998</v>
      </c>
      <c r="I133" s="210"/>
      <c r="J133" s="211">
        <f>ROUND(I133*H133,2)</f>
        <v>0</v>
      </c>
      <c r="K133" s="207" t="s">
        <v>138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1.8907700000000001</v>
      </c>
      <c r="R133" s="214">
        <f>Q133*H133</f>
        <v>7.6576184999999999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139</v>
      </c>
      <c r="AT133" s="216" t="s">
        <v>134</v>
      </c>
      <c r="AU133" s="216" t="s">
        <v>82</v>
      </c>
      <c r="AY133" s="18" t="s">
        <v>132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139</v>
      </c>
      <c r="BM133" s="216" t="s">
        <v>818</v>
      </c>
    </row>
    <row r="134" s="2" customFormat="1">
      <c r="A134" s="39"/>
      <c r="B134" s="40"/>
      <c r="C134" s="41"/>
      <c r="D134" s="218" t="s">
        <v>141</v>
      </c>
      <c r="E134" s="41"/>
      <c r="F134" s="219" t="s">
        <v>819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141</v>
      </c>
      <c r="AU134" s="18" t="s">
        <v>82</v>
      </c>
    </row>
    <row r="135" s="12" customFormat="1" ht="22.8" customHeight="1">
      <c r="A135" s="12"/>
      <c r="B135" s="189"/>
      <c r="C135" s="190"/>
      <c r="D135" s="191" t="s">
        <v>71</v>
      </c>
      <c r="E135" s="203" t="s">
        <v>179</v>
      </c>
      <c r="F135" s="203" t="s">
        <v>820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SUM(P136:P150)</f>
        <v>0</v>
      </c>
      <c r="Q135" s="197"/>
      <c r="R135" s="198">
        <f>SUM(R136:R150)</f>
        <v>0.0020799999999999998</v>
      </c>
      <c r="S135" s="197"/>
      <c r="T135" s="199">
        <f>SUM(T136:T150)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80</v>
      </c>
      <c r="AT135" s="201" t="s">
        <v>71</v>
      </c>
      <c r="AU135" s="201" t="s">
        <v>80</v>
      </c>
      <c r="AY135" s="200" t="s">
        <v>132</v>
      </c>
      <c r="BK135" s="202">
        <f>SUM(BK136:BK150)</f>
        <v>0</v>
      </c>
    </row>
    <row r="136" s="2" customFormat="1" ht="21.75" customHeight="1">
      <c r="A136" s="39"/>
      <c r="B136" s="40"/>
      <c r="C136" s="205" t="s">
        <v>268</v>
      </c>
      <c r="D136" s="205" t="s">
        <v>134</v>
      </c>
      <c r="E136" s="206" t="s">
        <v>821</v>
      </c>
      <c r="F136" s="207" t="s">
        <v>822</v>
      </c>
      <c r="G136" s="208" t="s">
        <v>165</v>
      </c>
      <c r="H136" s="209">
        <v>22</v>
      </c>
      <c r="I136" s="210"/>
      <c r="J136" s="211">
        <f>ROUND(I136*H136,2)</f>
        <v>0</v>
      </c>
      <c r="K136" s="207" t="s">
        <v>138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139</v>
      </c>
      <c r="AT136" s="216" t="s">
        <v>134</v>
      </c>
      <c r="AU136" s="216" t="s">
        <v>82</v>
      </c>
      <c r="AY136" s="18" t="s">
        <v>132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139</v>
      </c>
      <c r="BM136" s="216" t="s">
        <v>823</v>
      </c>
    </row>
    <row r="137" s="2" customFormat="1">
      <c r="A137" s="39"/>
      <c r="B137" s="40"/>
      <c r="C137" s="41"/>
      <c r="D137" s="218" t="s">
        <v>141</v>
      </c>
      <c r="E137" s="41"/>
      <c r="F137" s="219" t="s">
        <v>824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141</v>
      </c>
      <c r="AU137" s="18" t="s">
        <v>82</v>
      </c>
    </row>
    <row r="138" s="2" customFormat="1" ht="16.5" customHeight="1">
      <c r="A138" s="39"/>
      <c r="B138" s="40"/>
      <c r="C138" s="205" t="s">
        <v>275</v>
      </c>
      <c r="D138" s="205" t="s">
        <v>134</v>
      </c>
      <c r="E138" s="206" t="s">
        <v>80</v>
      </c>
      <c r="F138" s="207" t="s">
        <v>825</v>
      </c>
      <c r="G138" s="208" t="s">
        <v>165</v>
      </c>
      <c r="H138" s="209">
        <v>22</v>
      </c>
      <c r="I138" s="210"/>
      <c r="J138" s="211">
        <f>ROUND(I138*H138,2)</f>
        <v>0</v>
      </c>
      <c r="K138" s="207" t="s">
        <v>254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139</v>
      </c>
      <c r="AT138" s="216" t="s">
        <v>134</v>
      </c>
      <c r="AU138" s="216" t="s">
        <v>82</v>
      </c>
      <c r="AY138" s="18" t="s">
        <v>132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139</v>
      </c>
      <c r="BM138" s="216" t="s">
        <v>826</v>
      </c>
    </row>
    <row r="139" s="2" customFormat="1" ht="16.5" customHeight="1">
      <c r="A139" s="39"/>
      <c r="B139" s="40"/>
      <c r="C139" s="205" t="s">
        <v>281</v>
      </c>
      <c r="D139" s="205" t="s">
        <v>134</v>
      </c>
      <c r="E139" s="206" t="s">
        <v>82</v>
      </c>
      <c r="F139" s="207" t="s">
        <v>827</v>
      </c>
      <c r="G139" s="208" t="s">
        <v>165</v>
      </c>
      <c r="H139" s="209">
        <v>14</v>
      </c>
      <c r="I139" s="210"/>
      <c r="J139" s="211">
        <f>ROUND(I139*H139,2)</f>
        <v>0</v>
      </c>
      <c r="K139" s="207" t="s">
        <v>254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139</v>
      </c>
      <c r="AT139" s="216" t="s">
        <v>134</v>
      </c>
      <c r="AU139" s="216" t="s">
        <v>82</v>
      </c>
      <c r="AY139" s="18" t="s">
        <v>132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139</v>
      </c>
      <c r="BM139" s="216" t="s">
        <v>828</v>
      </c>
    </row>
    <row r="140" s="2" customFormat="1" ht="21.75" customHeight="1">
      <c r="A140" s="39"/>
      <c r="B140" s="40"/>
      <c r="C140" s="205" t="s">
        <v>290</v>
      </c>
      <c r="D140" s="205" t="s">
        <v>134</v>
      </c>
      <c r="E140" s="206" t="s">
        <v>829</v>
      </c>
      <c r="F140" s="207" t="s">
        <v>830</v>
      </c>
      <c r="G140" s="208" t="s">
        <v>165</v>
      </c>
      <c r="H140" s="209">
        <v>16</v>
      </c>
      <c r="I140" s="210"/>
      <c r="J140" s="211">
        <f>ROUND(I140*H140,2)</f>
        <v>0</v>
      </c>
      <c r="K140" s="207" t="s">
        <v>138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0.00012999999999999999</v>
      </c>
      <c r="R140" s="214">
        <f>Q140*H140</f>
        <v>0.0020799999999999998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139</v>
      </c>
      <c r="AT140" s="216" t="s">
        <v>134</v>
      </c>
      <c r="AU140" s="216" t="s">
        <v>82</v>
      </c>
      <c r="AY140" s="18" t="s">
        <v>132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139</v>
      </c>
      <c r="BM140" s="216" t="s">
        <v>831</v>
      </c>
    </row>
    <row r="141" s="2" customFormat="1">
      <c r="A141" s="39"/>
      <c r="B141" s="40"/>
      <c r="C141" s="41"/>
      <c r="D141" s="218" t="s">
        <v>141</v>
      </c>
      <c r="E141" s="41"/>
      <c r="F141" s="219" t="s">
        <v>832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141</v>
      </c>
      <c r="AU141" s="18" t="s">
        <v>82</v>
      </c>
    </row>
    <row r="142" s="2" customFormat="1" ht="16.5" customHeight="1">
      <c r="A142" s="39"/>
      <c r="B142" s="40"/>
      <c r="C142" s="205" t="s">
        <v>297</v>
      </c>
      <c r="D142" s="205" t="s">
        <v>134</v>
      </c>
      <c r="E142" s="206" t="s">
        <v>833</v>
      </c>
      <c r="F142" s="207" t="s">
        <v>834</v>
      </c>
      <c r="G142" s="208" t="s">
        <v>253</v>
      </c>
      <c r="H142" s="209">
        <v>2</v>
      </c>
      <c r="I142" s="210"/>
      <c r="J142" s="211">
        <f>ROUND(I142*H142,2)</f>
        <v>0</v>
      </c>
      <c r="K142" s="207" t="s">
        <v>138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139</v>
      </c>
      <c r="AT142" s="216" t="s">
        <v>134</v>
      </c>
      <c r="AU142" s="216" t="s">
        <v>82</v>
      </c>
      <c r="AY142" s="18" t="s">
        <v>132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139</v>
      </c>
      <c r="BM142" s="216" t="s">
        <v>835</v>
      </c>
    </row>
    <row r="143" s="2" customFormat="1">
      <c r="A143" s="39"/>
      <c r="B143" s="40"/>
      <c r="C143" s="41"/>
      <c r="D143" s="218" t="s">
        <v>141</v>
      </c>
      <c r="E143" s="41"/>
      <c r="F143" s="219" t="s">
        <v>836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141</v>
      </c>
      <c r="AU143" s="18" t="s">
        <v>82</v>
      </c>
    </row>
    <row r="144" s="2" customFormat="1" ht="16.5" customHeight="1">
      <c r="A144" s="39"/>
      <c r="B144" s="40"/>
      <c r="C144" s="205" t="s">
        <v>306</v>
      </c>
      <c r="D144" s="205" t="s">
        <v>134</v>
      </c>
      <c r="E144" s="206" t="s">
        <v>153</v>
      </c>
      <c r="F144" s="207" t="s">
        <v>837</v>
      </c>
      <c r="G144" s="208" t="s">
        <v>253</v>
      </c>
      <c r="H144" s="209">
        <v>2</v>
      </c>
      <c r="I144" s="210"/>
      <c r="J144" s="211">
        <f>ROUND(I144*H144,2)</f>
        <v>0</v>
      </c>
      <c r="K144" s="207" t="s">
        <v>254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139</v>
      </c>
      <c r="AT144" s="216" t="s">
        <v>134</v>
      </c>
      <c r="AU144" s="216" t="s">
        <v>82</v>
      </c>
      <c r="AY144" s="18" t="s">
        <v>132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139</v>
      </c>
      <c r="BM144" s="216" t="s">
        <v>838</v>
      </c>
    </row>
    <row r="145" s="2" customFormat="1" ht="16.5" customHeight="1">
      <c r="A145" s="39"/>
      <c r="B145" s="40"/>
      <c r="C145" s="205" t="s">
        <v>312</v>
      </c>
      <c r="D145" s="205" t="s">
        <v>134</v>
      </c>
      <c r="E145" s="206" t="s">
        <v>839</v>
      </c>
      <c r="F145" s="207" t="s">
        <v>840</v>
      </c>
      <c r="G145" s="208" t="s">
        <v>165</v>
      </c>
      <c r="H145" s="209">
        <v>22</v>
      </c>
      <c r="I145" s="210"/>
      <c r="J145" s="211">
        <f>ROUND(I145*H145,2)</f>
        <v>0</v>
      </c>
      <c r="K145" s="207" t="s">
        <v>138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139</v>
      </c>
      <c r="AT145" s="216" t="s">
        <v>134</v>
      </c>
      <c r="AU145" s="216" t="s">
        <v>82</v>
      </c>
      <c r="AY145" s="18" t="s">
        <v>132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139</v>
      </c>
      <c r="BM145" s="216" t="s">
        <v>841</v>
      </c>
    </row>
    <row r="146" s="2" customFormat="1">
      <c r="A146" s="39"/>
      <c r="B146" s="40"/>
      <c r="C146" s="41"/>
      <c r="D146" s="218" t="s">
        <v>141</v>
      </c>
      <c r="E146" s="41"/>
      <c r="F146" s="219" t="s">
        <v>842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141</v>
      </c>
      <c r="AU146" s="18" t="s">
        <v>82</v>
      </c>
    </row>
    <row r="147" s="2" customFormat="1" ht="16.5" customHeight="1">
      <c r="A147" s="39"/>
      <c r="B147" s="40"/>
      <c r="C147" s="205" t="s">
        <v>317</v>
      </c>
      <c r="D147" s="205" t="s">
        <v>134</v>
      </c>
      <c r="E147" s="206" t="s">
        <v>843</v>
      </c>
      <c r="F147" s="207" t="s">
        <v>844</v>
      </c>
      <c r="G147" s="208" t="s">
        <v>165</v>
      </c>
      <c r="H147" s="209">
        <v>22</v>
      </c>
      <c r="I147" s="210"/>
      <c r="J147" s="211">
        <f>ROUND(I147*H147,2)</f>
        <v>0</v>
      </c>
      <c r="K147" s="207" t="s">
        <v>138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139</v>
      </c>
      <c r="AT147" s="216" t="s">
        <v>134</v>
      </c>
      <c r="AU147" s="216" t="s">
        <v>82</v>
      </c>
      <c r="AY147" s="18" t="s">
        <v>132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139</v>
      </c>
      <c r="BM147" s="216" t="s">
        <v>845</v>
      </c>
    </row>
    <row r="148" s="2" customFormat="1">
      <c r="A148" s="39"/>
      <c r="B148" s="40"/>
      <c r="C148" s="41"/>
      <c r="D148" s="218" t="s">
        <v>141</v>
      </c>
      <c r="E148" s="41"/>
      <c r="F148" s="219" t="s">
        <v>846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141</v>
      </c>
      <c r="AU148" s="18" t="s">
        <v>82</v>
      </c>
    </row>
    <row r="149" s="2" customFormat="1" ht="16.5" customHeight="1">
      <c r="A149" s="39"/>
      <c r="B149" s="40"/>
      <c r="C149" s="205" t="s">
        <v>323</v>
      </c>
      <c r="D149" s="205" t="s">
        <v>134</v>
      </c>
      <c r="E149" s="206" t="s">
        <v>847</v>
      </c>
      <c r="F149" s="207" t="s">
        <v>848</v>
      </c>
      <c r="G149" s="208" t="s">
        <v>849</v>
      </c>
      <c r="H149" s="209">
        <v>1</v>
      </c>
      <c r="I149" s="210"/>
      <c r="J149" s="211">
        <f>ROUND(I149*H149,2)</f>
        <v>0</v>
      </c>
      <c r="K149" s="207" t="s">
        <v>138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139</v>
      </c>
      <c r="AT149" s="216" t="s">
        <v>134</v>
      </c>
      <c r="AU149" s="216" t="s">
        <v>82</v>
      </c>
      <c r="AY149" s="18" t="s">
        <v>132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139</v>
      </c>
      <c r="BM149" s="216" t="s">
        <v>850</v>
      </c>
    </row>
    <row r="150" s="2" customFormat="1">
      <c r="A150" s="39"/>
      <c r="B150" s="40"/>
      <c r="C150" s="41"/>
      <c r="D150" s="218" t="s">
        <v>141</v>
      </c>
      <c r="E150" s="41"/>
      <c r="F150" s="219" t="s">
        <v>851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141</v>
      </c>
      <c r="AU150" s="18" t="s">
        <v>82</v>
      </c>
    </row>
    <row r="151" s="12" customFormat="1" ht="22.8" customHeight="1">
      <c r="A151" s="12"/>
      <c r="B151" s="189"/>
      <c r="C151" s="190"/>
      <c r="D151" s="191" t="s">
        <v>71</v>
      </c>
      <c r="E151" s="203" t="s">
        <v>184</v>
      </c>
      <c r="F151" s="203" t="s">
        <v>427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SUM(P152:P157)</f>
        <v>0</v>
      </c>
      <c r="Q151" s="197"/>
      <c r="R151" s="198">
        <f>SUM(R152:R157)</f>
        <v>0</v>
      </c>
      <c r="S151" s="197"/>
      <c r="T151" s="199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80</v>
      </c>
      <c r="AT151" s="201" t="s">
        <v>71</v>
      </c>
      <c r="AU151" s="201" t="s">
        <v>80</v>
      </c>
      <c r="AY151" s="200" t="s">
        <v>132</v>
      </c>
      <c r="BK151" s="202">
        <f>SUM(BK152:BK157)</f>
        <v>0</v>
      </c>
    </row>
    <row r="152" s="2" customFormat="1" ht="21.75" customHeight="1">
      <c r="A152" s="39"/>
      <c r="B152" s="40"/>
      <c r="C152" s="205" t="s">
        <v>329</v>
      </c>
      <c r="D152" s="205" t="s">
        <v>134</v>
      </c>
      <c r="E152" s="206" t="s">
        <v>852</v>
      </c>
      <c r="F152" s="207" t="s">
        <v>853</v>
      </c>
      <c r="G152" s="208" t="s">
        <v>420</v>
      </c>
      <c r="H152" s="209">
        <v>6</v>
      </c>
      <c r="I152" s="210"/>
      <c r="J152" s="211">
        <f>ROUND(I152*H152,2)</f>
        <v>0</v>
      </c>
      <c r="K152" s="207" t="s">
        <v>254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139</v>
      </c>
      <c r="AT152" s="216" t="s">
        <v>134</v>
      </c>
      <c r="AU152" s="216" t="s">
        <v>82</v>
      </c>
      <c r="AY152" s="18" t="s">
        <v>132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139</v>
      </c>
      <c r="BM152" s="216" t="s">
        <v>854</v>
      </c>
    </row>
    <row r="153" s="2" customFormat="1" ht="16.5" customHeight="1">
      <c r="A153" s="39"/>
      <c r="B153" s="40"/>
      <c r="C153" s="205" t="s">
        <v>337</v>
      </c>
      <c r="D153" s="205" t="s">
        <v>134</v>
      </c>
      <c r="E153" s="206" t="s">
        <v>855</v>
      </c>
      <c r="F153" s="207" t="s">
        <v>856</v>
      </c>
      <c r="G153" s="208" t="s">
        <v>137</v>
      </c>
      <c r="H153" s="209">
        <v>6</v>
      </c>
      <c r="I153" s="210"/>
      <c r="J153" s="211">
        <f>ROUND(I153*H153,2)</f>
        <v>0</v>
      </c>
      <c r="K153" s="207" t="s">
        <v>254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139</v>
      </c>
      <c r="AT153" s="216" t="s">
        <v>134</v>
      </c>
      <c r="AU153" s="216" t="s">
        <v>82</v>
      </c>
      <c r="AY153" s="18" t="s">
        <v>132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139</v>
      </c>
      <c r="BM153" s="216" t="s">
        <v>857</v>
      </c>
    </row>
    <row r="154" s="2" customFormat="1" ht="16.5" customHeight="1">
      <c r="A154" s="39"/>
      <c r="B154" s="40"/>
      <c r="C154" s="205" t="s">
        <v>343</v>
      </c>
      <c r="D154" s="205" t="s">
        <v>134</v>
      </c>
      <c r="E154" s="206" t="s">
        <v>858</v>
      </c>
      <c r="F154" s="207" t="s">
        <v>859</v>
      </c>
      <c r="G154" s="208" t="s">
        <v>253</v>
      </c>
      <c r="H154" s="209">
        <v>1</v>
      </c>
      <c r="I154" s="210"/>
      <c r="J154" s="211">
        <f>ROUND(I154*H154,2)</f>
        <v>0</v>
      </c>
      <c r="K154" s="207" t="s">
        <v>254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139</v>
      </c>
      <c r="AT154" s="216" t="s">
        <v>134</v>
      </c>
      <c r="AU154" s="216" t="s">
        <v>82</v>
      </c>
      <c r="AY154" s="18" t="s">
        <v>132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139</v>
      </c>
      <c r="BM154" s="216" t="s">
        <v>860</v>
      </c>
    </row>
    <row r="155" s="2" customFormat="1" ht="16.5" customHeight="1">
      <c r="A155" s="39"/>
      <c r="B155" s="40"/>
      <c r="C155" s="205" t="s">
        <v>349</v>
      </c>
      <c r="D155" s="205" t="s">
        <v>134</v>
      </c>
      <c r="E155" s="206" t="s">
        <v>861</v>
      </c>
      <c r="F155" s="207" t="s">
        <v>862</v>
      </c>
      <c r="G155" s="208" t="s">
        <v>165</v>
      </c>
      <c r="H155" s="209">
        <v>0.69999999999999996</v>
      </c>
      <c r="I155" s="210"/>
      <c r="J155" s="211">
        <f>ROUND(I155*H155,2)</f>
        <v>0</v>
      </c>
      <c r="K155" s="207" t="s">
        <v>254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139</v>
      </c>
      <c r="AT155" s="216" t="s">
        <v>134</v>
      </c>
      <c r="AU155" s="216" t="s">
        <v>82</v>
      </c>
      <c r="AY155" s="18" t="s">
        <v>132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139</v>
      </c>
      <c r="BM155" s="216" t="s">
        <v>863</v>
      </c>
    </row>
    <row r="156" s="2" customFormat="1" ht="16.5" customHeight="1">
      <c r="A156" s="39"/>
      <c r="B156" s="40"/>
      <c r="C156" s="205" t="s">
        <v>354</v>
      </c>
      <c r="D156" s="205" t="s">
        <v>134</v>
      </c>
      <c r="E156" s="206" t="s">
        <v>864</v>
      </c>
      <c r="F156" s="207" t="s">
        <v>865</v>
      </c>
      <c r="G156" s="208" t="s">
        <v>165</v>
      </c>
      <c r="H156" s="209">
        <v>0.69999999999999996</v>
      </c>
      <c r="I156" s="210"/>
      <c r="J156" s="211">
        <f>ROUND(I156*H156,2)</f>
        <v>0</v>
      </c>
      <c r="K156" s="207" t="s">
        <v>254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139</v>
      </c>
      <c r="AT156" s="216" t="s">
        <v>134</v>
      </c>
      <c r="AU156" s="216" t="s">
        <v>82</v>
      </c>
      <c r="AY156" s="18" t="s">
        <v>132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139</v>
      </c>
      <c r="BM156" s="216" t="s">
        <v>866</v>
      </c>
    </row>
    <row r="157" s="2" customFormat="1" ht="16.5" customHeight="1">
      <c r="A157" s="39"/>
      <c r="B157" s="40"/>
      <c r="C157" s="205" t="s">
        <v>362</v>
      </c>
      <c r="D157" s="205" t="s">
        <v>134</v>
      </c>
      <c r="E157" s="206" t="s">
        <v>867</v>
      </c>
      <c r="F157" s="207" t="s">
        <v>868</v>
      </c>
      <c r="G157" s="208" t="s">
        <v>869</v>
      </c>
      <c r="H157" s="209">
        <v>16</v>
      </c>
      <c r="I157" s="210"/>
      <c r="J157" s="211">
        <f>ROUND(I157*H157,2)</f>
        <v>0</v>
      </c>
      <c r="K157" s="207" t="s">
        <v>254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139</v>
      </c>
      <c r="AT157" s="216" t="s">
        <v>134</v>
      </c>
      <c r="AU157" s="216" t="s">
        <v>82</v>
      </c>
      <c r="AY157" s="18" t="s">
        <v>132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139</v>
      </c>
      <c r="BM157" s="216" t="s">
        <v>870</v>
      </c>
    </row>
    <row r="158" s="12" customFormat="1" ht="22.8" customHeight="1">
      <c r="A158" s="12"/>
      <c r="B158" s="189"/>
      <c r="C158" s="190"/>
      <c r="D158" s="191" t="s">
        <v>71</v>
      </c>
      <c r="E158" s="203" t="s">
        <v>500</v>
      </c>
      <c r="F158" s="203" t="s">
        <v>501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SUM(P159:P160)</f>
        <v>0</v>
      </c>
      <c r="Q158" s="197"/>
      <c r="R158" s="198">
        <f>SUM(R159:R160)</f>
        <v>0</v>
      </c>
      <c r="S158" s="197"/>
      <c r="T158" s="199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80</v>
      </c>
      <c r="AT158" s="201" t="s">
        <v>71</v>
      </c>
      <c r="AU158" s="201" t="s">
        <v>80</v>
      </c>
      <c r="AY158" s="200" t="s">
        <v>132</v>
      </c>
      <c r="BK158" s="202">
        <f>SUM(BK159:BK160)</f>
        <v>0</v>
      </c>
    </row>
    <row r="159" s="2" customFormat="1" ht="49.05" customHeight="1">
      <c r="A159" s="39"/>
      <c r="B159" s="40"/>
      <c r="C159" s="205" t="s">
        <v>367</v>
      </c>
      <c r="D159" s="205" t="s">
        <v>134</v>
      </c>
      <c r="E159" s="206" t="s">
        <v>871</v>
      </c>
      <c r="F159" s="207" t="s">
        <v>872</v>
      </c>
      <c r="G159" s="208" t="s">
        <v>220</v>
      </c>
      <c r="H159" s="209">
        <v>5</v>
      </c>
      <c r="I159" s="210"/>
      <c r="J159" s="211">
        <f>ROUND(I159*H159,2)</f>
        <v>0</v>
      </c>
      <c r="K159" s="207" t="s">
        <v>138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139</v>
      </c>
      <c r="AT159" s="216" t="s">
        <v>134</v>
      </c>
      <c r="AU159" s="216" t="s">
        <v>82</v>
      </c>
      <c r="AY159" s="18" t="s">
        <v>132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139</v>
      </c>
      <c r="BM159" s="216" t="s">
        <v>873</v>
      </c>
    </row>
    <row r="160" s="2" customFormat="1">
      <c r="A160" s="39"/>
      <c r="B160" s="40"/>
      <c r="C160" s="41"/>
      <c r="D160" s="218" t="s">
        <v>141</v>
      </c>
      <c r="E160" s="41"/>
      <c r="F160" s="219" t="s">
        <v>874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141</v>
      </c>
      <c r="AU160" s="18" t="s">
        <v>82</v>
      </c>
    </row>
    <row r="161" s="12" customFormat="1" ht="25.92" customHeight="1">
      <c r="A161" s="12"/>
      <c r="B161" s="189"/>
      <c r="C161" s="190"/>
      <c r="D161" s="191" t="s">
        <v>71</v>
      </c>
      <c r="E161" s="192" t="s">
        <v>725</v>
      </c>
      <c r="F161" s="192" t="s">
        <v>726</v>
      </c>
      <c r="G161" s="190"/>
      <c r="H161" s="190"/>
      <c r="I161" s="193"/>
      <c r="J161" s="194">
        <f>BK161</f>
        <v>0</v>
      </c>
      <c r="K161" s="190"/>
      <c r="L161" s="195"/>
      <c r="M161" s="196"/>
      <c r="N161" s="197"/>
      <c r="O161" s="197"/>
      <c r="P161" s="198">
        <f>P162</f>
        <v>0</v>
      </c>
      <c r="Q161" s="197"/>
      <c r="R161" s="198">
        <f>R162</f>
        <v>0</v>
      </c>
      <c r="S161" s="197"/>
      <c r="T161" s="199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162</v>
      </c>
      <c r="AT161" s="201" t="s">
        <v>71</v>
      </c>
      <c r="AU161" s="201" t="s">
        <v>72</v>
      </c>
      <c r="AY161" s="200" t="s">
        <v>132</v>
      </c>
      <c r="BK161" s="202">
        <f>BK162</f>
        <v>0</v>
      </c>
    </row>
    <row r="162" s="12" customFormat="1" ht="22.8" customHeight="1">
      <c r="A162" s="12"/>
      <c r="B162" s="189"/>
      <c r="C162" s="190"/>
      <c r="D162" s="191" t="s">
        <v>71</v>
      </c>
      <c r="E162" s="203" t="s">
        <v>875</v>
      </c>
      <c r="F162" s="203" t="s">
        <v>876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SUM(P163:P164)</f>
        <v>0</v>
      </c>
      <c r="Q162" s="197"/>
      <c r="R162" s="198">
        <f>SUM(R163:R164)</f>
        <v>0</v>
      </c>
      <c r="S162" s="197"/>
      <c r="T162" s="199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162</v>
      </c>
      <c r="AT162" s="201" t="s">
        <v>71</v>
      </c>
      <c r="AU162" s="201" t="s">
        <v>80</v>
      </c>
      <c r="AY162" s="200" t="s">
        <v>132</v>
      </c>
      <c r="BK162" s="202">
        <f>SUM(BK163:BK164)</f>
        <v>0</v>
      </c>
    </row>
    <row r="163" s="2" customFormat="1" ht="16.5" customHeight="1">
      <c r="A163" s="39"/>
      <c r="B163" s="40"/>
      <c r="C163" s="205" t="s">
        <v>372</v>
      </c>
      <c r="D163" s="205" t="s">
        <v>134</v>
      </c>
      <c r="E163" s="206" t="s">
        <v>877</v>
      </c>
      <c r="F163" s="207" t="s">
        <v>878</v>
      </c>
      <c r="G163" s="208" t="s">
        <v>731</v>
      </c>
      <c r="H163" s="209">
        <v>1</v>
      </c>
      <c r="I163" s="210"/>
      <c r="J163" s="211">
        <f>ROUND(I163*H163,2)</f>
        <v>0</v>
      </c>
      <c r="K163" s="207" t="s">
        <v>138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139</v>
      </c>
      <c r="AT163" s="216" t="s">
        <v>134</v>
      </c>
      <c r="AU163" s="216" t="s">
        <v>82</v>
      </c>
      <c r="AY163" s="18" t="s">
        <v>132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139</v>
      </c>
      <c r="BM163" s="216" t="s">
        <v>879</v>
      </c>
    </row>
    <row r="164" s="2" customFormat="1">
      <c r="A164" s="39"/>
      <c r="B164" s="40"/>
      <c r="C164" s="41"/>
      <c r="D164" s="218" t="s">
        <v>141</v>
      </c>
      <c r="E164" s="41"/>
      <c r="F164" s="219" t="s">
        <v>880</v>
      </c>
      <c r="G164" s="41"/>
      <c r="H164" s="41"/>
      <c r="I164" s="220"/>
      <c r="J164" s="41"/>
      <c r="K164" s="41"/>
      <c r="L164" s="45"/>
      <c r="M164" s="266"/>
      <c r="N164" s="267"/>
      <c r="O164" s="268"/>
      <c r="P164" s="268"/>
      <c r="Q164" s="268"/>
      <c r="R164" s="268"/>
      <c r="S164" s="268"/>
      <c r="T164" s="26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141</v>
      </c>
      <c r="AU164" s="18" t="s">
        <v>82</v>
      </c>
    </row>
    <row r="165" s="2" customFormat="1" ht="6.96" customHeight="1">
      <c r="A165" s="39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yJ8xLlhCwPllJIPYvVKVPvcFUXrjP5wwUR1rsN2H96Bzrkq/LQ7KaI61HhYR28le6FdoOkKHs1arKjg5bGB2SA==" hashValue="Ml2M114O1NWp7faiqT0kK2Oj+A9yG2Rl/7PZ0ifkO2MuqhK8K2xw/YJb/HZ8XnYuTBKjLKm3wel+xDFp1lSx7w==" algorithmName="SHA-512" password="CC35"/>
  <autoFilter ref="C86:K16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0" r:id="rId1" display="https://podminky.urs.cz/item/CS_URS_2023_01/113106121"/>
    <hyperlink ref="F92" r:id="rId2" display="https://podminky.urs.cz/item/CS_URS_2023_01/113107321"/>
    <hyperlink ref="F94" r:id="rId3" display="https://podminky.urs.cz/item/CS_URS_2023_01/121112003"/>
    <hyperlink ref="F96" r:id="rId4" display="https://podminky.urs.cz/item/CS_URS_2023_01/132254202"/>
    <hyperlink ref="F98" r:id="rId5" display="https://podminky.urs.cz/item/CS_URS_2023_01/151101101"/>
    <hyperlink ref="F100" r:id="rId6" display="https://podminky.urs.cz/item/CS_URS_2023_01/151101111"/>
    <hyperlink ref="F102" r:id="rId7" display="https://podminky.urs.cz/item/CS_URS_2023_01/162251142"/>
    <hyperlink ref="F104" r:id="rId8" display="https://podminky.urs.cz/item/CS_URS_2023_01/162351103"/>
    <hyperlink ref="F106" r:id="rId9" display="https://podminky.urs.cz/item/CS_URS_2023_01/167111101"/>
    <hyperlink ref="F108" r:id="rId10" display="https://podminky.urs.cz/item/CS_URS_2023_01/167151101"/>
    <hyperlink ref="F110" r:id="rId11" display="https://podminky.urs.cz/item/CS_URS_2023_01/167151103"/>
    <hyperlink ref="F112" r:id="rId12" display="https://podminky.urs.cz/item/CS_URS_2023_01/171201231R"/>
    <hyperlink ref="F114" r:id="rId13" display="https://podminky.urs.cz/item/CS_URS_2023_01/171251201"/>
    <hyperlink ref="F116" r:id="rId14" display="https://podminky.urs.cz/item/CS_URS_2023_01/174151101"/>
    <hyperlink ref="F118" r:id="rId15" display="https://podminky.urs.cz/item/CS_URS_2023_01/175151101"/>
    <hyperlink ref="F122" r:id="rId16" display="https://podminky.urs.cz/item/CS_URS_2023_01/181111121"/>
    <hyperlink ref="F124" r:id="rId17" display="https://podminky.urs.cz/item/CS_URS_2023_01/181305111"/>
    <hyperlink ref="F126" r:id="rId18" display="https://podminky.urs.cz/item/CS_URS_2023_01/181311103"/>
    <hyperlink ref="F128" r:id="rId19" display="https://podminky.urs.cz/item/CS_URS_2023_01/181411131"/>
    <hyperlink ref="F134" r:id="rId20" display="https://podminky.urs.cz/item/CS_URS_2023_01/451572111"/>
    <hyperlink ref="F137" r:id="rId21" display="https://podminky.urs.cz/item/CS_URS_2023_01/871161121"/>
    <hyperlink ref="F141" r:id="rId22" display="https://podminky.urs.cz/item/CS_URS_2023_01/899722114"/>
    <hyperlink ref="F143" r:id="rId23" display="https://podminky.urs.cz/item/CS_URS_2023_01/891173111"/>
    <hyperlink ref="F146" r:id="rId24" display="https://podminky.urs.cz/item/CS_URS_2023_01/892233111"/>
    <hyperlink ref="F148" r:id="rId25" display="https://podminky.urs.cz/item/CS_URS_2023_01/892241111"/>
    <hyperlink ref="F150" r:id="rId26" display="https://podminky.urs.cz/item/CS_URS_2023_01/892372111"/>
    <hyperlink ref="F160" r:id="rId27" display="https://podminky.urs.cz/item/CS_URS_2023_01/998021021"/>
    <hyperlink ref="F164" r:id="rId28" display="https://podminky.urs.cz/item/CS_URS_2023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výtahu a bezbariérového přístupu do školy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881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17. 4. 2023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ROUND((SUM(BE92:BE165)),  2)</f>
        <v>0</v>
      </c>
      <c r="G33" s="39"/>
      <c r="H33" s="39"/>
      <c r="I33" s="149">
        <v>0.20999999999999999</v>
      </c>
      <c r="J33" s="148">
        <f>ROUND(((SUM(BE92:BE165))*I33),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ROUND((SUM(BF92:BF165)),  2)</f>
        <v>0</v>
      </c>
      <c r="G34" s="39"/>
      <c r="H34" s="39"/>
      <c r="I34" s="149">
        <v>0.14999999999999999</v>
      </c>
      <c r="J34" s="148">
        <f>ROUND(((SUM(BF92:BF165))*I34),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ROUND((SUM(BG92:BG165)),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ROUND((SUM(BH92:BH165)),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ROUND((SUM(BI92:BI165)),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výtahu a bezbariérového přístupu do školy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003 -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Stříbro, Revoluční 1431</v>
      </c>
      <c r="G52" s="41"/>
      <c r="H52" s="41"/>
      <c r="I52" s="33" t="s">
        <v>23</v>
      </c>
      <c r="J52" s="73" t="str">
        <f>IF(J12="","",J12)</f>
        <v>17. 4. 2023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ZŠ Stříbro</v>
      </c>
      <c r="G54" s="41"/>
      <c r="H54" s="41"/>
      <c r="I54" s="33" t="s">
        <v>31</v>
      </c>
      <c r="J54" s="37" t="str">
        <f>E21</f>
        <v>Ing. Tomáš Kostohryz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Kostohryz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882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883</v>
      </c>
      <c r="E61" s="169"/>
      <c r="F61" s="169"/>
      <c r="G61" s="169"/>
      <c r="H61" s="169"/>
      <c r="I61" s="169"/>
      <c r="J61" s="170">
        <f>J99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884</v>
      </c>
      <c r="E62" s="169"/>
      <c r="F62" s="169"/>
      <c r="G62" s="169"/>
      <c r="H62" s="169"/>
      <c r="I62" s="169"/>
      <c r="J62" s="170">
        <f>J106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885</v>
      </c>
      <c r="E63" s="169"/>
      <c r="F63" s="169"/>
      <c r="G63" s="169"/>
      <c r="H63" s="169"/>
      <c r="I63" s="169"/>
      <c r="J63" s="170">
        <f>J117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886</v>
      </c>
      <c r="E64" s="169"/>
      <c r="F64" s="169"/>
      <c r="G64" s="169"/>
      <c r="H64" s="169"/>
      <c r="I64" s="169"/>
      <c r="J64" s="170">
        <f>J124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106</v>
      </c>
      <c r="E65" s="169"/>
      <c r="F65" s="169"/>
      <c r="G65" s="169"/>
      <c r="H65" s="169"/>
      <c r="I65" s="169"/>
      <c r="J65" s="170">
        <f>J134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887</v>
      </c>
      <c r="E66" s="175"/>
      <c r="F66" s="175"/>
      <c r="G66" s="175"/>
      <c r="H66" s="175"/>
      <c r="I66" s="175"/>
      <c r="J66" s="176">
        <f>J135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888</v>
      </c>
      <c r="E67" s="175"/>
      <c r="F67" s="175"/>
      <c r="G67" s="175"/>
      <c r="H67" s="175"/>
      <c r="I67" s="175"/>
      <c r="J67" s="176">
        <f>J140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114</v>
      </c>
      <c r="E68" s="169"/>
      <c r="F68" s="169"/>
      <c r="G68" s="169"/>
      <c r="H68" s="169"/>
      <c r="I68" s="169"/>
      <c r="J68" s="170">
        <f>J151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749</v>
      </c>
      <c r="E69" s="175"/>
      <c r="F69" s="175"/>
      <c r="G69" s="175"/>
      <c r="H69" s="175"/>
      <c r="I69" s="175"/>
      <c r="J69" s="176">
        <f>J152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115</v>
      </c>
      <c r="E70" s="175"/>
      <c r="F70" s="175"/>
      <c r="G70" s="175"/>
      <c r="H70" s="175"/>
      <c r="I70" s="175"/>
      <c r="J70" s="176">
        <f>J157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889</v>
      </c>
      <c r="E71" s="175"/>
      <c r="F71" s="175"/>
      <c r="G71" s="175"/>
      <c r="H71" s="175"/>
      <c r="I71" s="175"/>
      <c r="J71" s="176">
        <f>J160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890</v>
      </c>
      <c r="E72" s="175"/>
      <c r="F72" s="175"/>
      <c r="G72" s="175"/>
      <c r="H72" s="175"/>
      <c r="I72" s="175"/>
      <c r="J72" s="176">
        <f>J163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117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Realizace výtahu a bezbariérového přístupu do školy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90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003 - Elektroinstalace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Stříbro, Revoluční 1431</v>
      </c>
      <c r="G86" s="41"/>
      <c r="H86" s="41"/>
      <c r="I86" s="33" t="s">
        <v>23</v>
      </c>
      <c r="J86" s="73" t="str">
        <f>IF(J12="","",J12)</f>
        <v>17. 4. 2023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ZŠ Stříbro</v>
      </c>
      <c r="G88" s="41"/>
      <c r="H88" s="41"/>
      <c r="I88" s="33" t="s">
        <v>31</v>
      </c>
      <c r="J88" s="37" t="str">
        <f>E21</f>
        <v>Ing. Tomáš Kostohryz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>Ing. Tomáš Kostohryz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118</v>
      </c>
      <c r="D91" s="181" t="s">
        <v>57</v>
      </c>
      <c r="E91" s="181" t="s">
        <v>53</v>
      </c>
      <c r="F91" s="181" t="s">
        <v>54</v>
      </c>
      <c r="G91" s="181" t="s">
        <v>119</v>
      </c>
      <c r="H91" s="181" t="s">
        <v>120</v>
      </c>
      <c r="I91" s="181" t="s">
        <v>121</v>
      </c>
      <c r="J91" s="181" t="s">
        <v>94</v>
      </c>
      <c r="K91" s="182" t="s">
        <v>122</v>
      </c>
      <c r="L91" s="183"/>
      <c r="M91" s="93" t="s">
        <v>19</v>
      </c>
      <c r="N91" s="94" t="s">
        <v>42</v>
      </c>
      <c r="O91" s="94" t="s">
        <v>123</v>
      </c>
      <c r="P91" s="94" t="s">
        <v>124</v>
      </c>
      <c r="Q91" s="94" t="s">
        <v>125</v>
      </c>
      <c r="R91" s="94" t="s">
        <v>126</v>
      </c>
      <c r="S91" s="94" t="s">
        <v>127</v>
      </c>
      <c r="T91" s="95" t="s">
        <v>128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129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P93+P99+P106+P117+P124+P134+P151</f>
        <v>0</v>
      </c>
      <c r="Q92" s="97"/>
      <c r="R92" s="186">
        <f>R93+R99+R106+R117+R124+R134+R151</f>
        <v>0.010515</v>
      </c>
      <c r="S92" s="97"/>
      <c r="T92" s="187">
        <f>T93+T99+T106+T117+T124+T134+T151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95</v>
      </c>
      <c r="BK92" s="188">
        <f>BK93+BK99+BK106+BK117+BK124+BK134+BK151</f>
        <v>0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891</v>
      </c>
      <c r="F93" s="192" t="s">
        <v>892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SUM(P94:P98)</f>
        <v>0</v>
      </c>
      <c r="Q93" s="197"/>
      <c r="R93" s="198">
        <f>SUM(R94:R98)</f>
        <v>0</v>
      </c>
      <c r="S93" s="197"/>
      <c r="T93" s="199">
        <f>SUM(T94:T98)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72</v>
      </c>
      <c r="AY93" s="200" t="s">
        <v>132</v>
      </c>
      <c r="BK93" s="202">
        <f>SUM(BK94:BK98)</f>
        <v>0</v>
      </c>
    </row>
    <row r="94" s="2" customFormat="1" ht="24.15" customHeight="1">
      <c r="A94" s="39"/>
      <c r="B94" s="40"/>
      <c r="C94" s="205" t="s">
        <v>80</v>
      </c>
      <c r="D94" s="205" t="s">
        <v>134</v>
      </c>
      <c r="E94" s="206" t="s">
        <v>893</v>
      </c>
      <c r="F94" s="207" t="s">
        <v>894</v>
      </c>
      <c r="G94" s="208" t="s">
        <v>420</v>
      </c>
      <c r="H94" s="209">
        <v>2</v>
      </c>
      <c r="I94" s="210"/>
      <c r="J94" s="211">
        <f>ROUND(I94*H94,2)</f>
        <v>0</v>
      </c>
      <c r="K94" s="207" t="s">
        <v>138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139</v>
      </c>
      <c r="AT94" s="216" t="s">
        <v>134</v>
      </c>
      <c r="AU94" s="216" t="s">
        <v>80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139</v>
      </c>
      <c r="BM94" s="216" t="s">
        <v>895</v>
      </c>
    </row>
    <row r="95" s="2" customFormat="1">
      <c r="A95" s="39"/>
      <c r="B95" s="40"/>
      <c r="C95" s="41"/>
      <c r="D95" s="218" t="s">
        <v>141</v>
      </c>
      <c r="E95" s="41"/>
      <c r="F95" s="219" t="s">
        <v>896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141</v>
      </c>
      <c r="AU95" s="18" t="s">
        <v>80</v>
      </c>
    </row>
    <row r="96" s="2" customFormat="1" ht="16.5" customHeight="1">
      <c r="A96" s="39"/>
      <c r="B96" s="40"/>
      <c r="C96" s="256" t="s">
        <v>82</v>
      </c>
      <c r="D96" s="256" t="s">
        <v>250</v>
      </c>
      <c r="E96" s="257" t="s">
        <v>897</v>
      </c>
      <c r="F96" s="258" t="s">
        <v>898</v>
      </c>
      <c r="G96" s="259" t="s">
        <v>420</v>
      </c>
      <c r="H96" s="260">
        <v>2</v>
      </c>
      <c r="I96" s="261"/>
      <c r="J96" s="262">
        <f>ROUND(I96*H96,2)</f>
        <v>0</v>
      </c>
      <c r="K96" s="258" t="s">
        <v>138</v>
      </c>
      <c r="L96" s="263"/>
      <c r="M96" s="264" t="s">
        <v>19</v>
      </c>
      <c r="N96" s="265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179</v>
      </c>
      <c r="AT96" s="216" t="s">
        <v>250</v>
      </c>
      <c r="AU96" s="216" t="s">
        <v>80</v>
      </c>
      <c r="AY96" s="18" t="s">
        <v>132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139</v>
      </c>
      <c r="BM96" s="216" t="s">
        <v>899</v>
      </c>
    </row>
    <row r="97" s="2" customFormat="1" ht="24.15" customHeight="1">
      <c r="A97" s="39"/>
      <c r="B97" s="40"/>
      <c r="C97" s="205" t="s">
        <v>153</v>
      </c>
      <c r="D97" s="205" t="s">
        <v>134</v>
      </c>
      <c r="E97" s="206" t="s">
        <v>900</v>
      </c>
      <c r="F97" s="207" t="s">
        <v>901</v>
      </c>
      <c r="G97" s="208" t="s">
        <v>902</v>
      </c>
      <c r="H97" s="209">
        <v>2</v>
      </c>
      <c r="I97" s="210"/>
      <c r="J97" s="211">
        <f>ROUND(I97*H97,2)</f>
        <v>0</v>
      </c>
      <c r="K97" s="207" t="s">
        <v>254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139</v>
      </c>
      <c r="AT97" s="216" t="s">
        <v>134</v>
      </c>
      <c r="AU97" s="216" t="s">
        <v>80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139</v>
      </c>
      <c r="BM97" s="216" t="s">
        <v>903</v>
      </c>
    </row>
    <row r="98" s="2" customFormat="1" ht="21.75" customHeight="1">
      <c r="A98" s="39"/>
      <c r="B98" s="40"/>
      <c r="C98" s="256" t="s">
        <v>139</v>
      </c>
      <c r="D98" s="256" t="s">
        <v>250</v>
      </c>
      <c r="E98" s="257" t="s">
        <v>904</v>
      </c>
      <c r="F98" s="258" t="s">
        <v>905</v>
      </c>
      <c r="G98" s="259" t="s">
        <v>420</v>
      </c>
      <c r="H98" s="260">
        <v>1</v>
      </c>
      <c r="I98" s="261"/>
      <c r="J98" s="262">
        <f>ROUND(I98*H98,2)</f>
        <v>0</v>
      </c>
      <c r="K98" s="258" t="s">
        <v>138</v>
      </c>
      <c r="L98" s="263"/>
      <c r="M98" s="264" t="s">
        <v>19</v>
      </c>
      <c r="N98" s="265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179</v>
      </c>
      <c r="AT98" s="216" t="s">
        <v>250</v>
      </c>
      <c r="AU98" s="216" t="s">
        <v>80</v>
      </c>
      <c r="AY98" s="18" t="s">
        <v>132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139</v>
      </c>
      <c r="BM98" s="216" t="s">
        <v>906</v>
      </c>
    </row>
    <row r="99" s="12" customFormat="1" ht="25.92" customHeight="1">
      <c r="A99" s="12"/>
      <c r="B99" s="189"/>
      <c r="C99" s="190"/>
      <c r="D99" s="191" t="s">
        <v>71</v>
      </c>
      <c r="E99" s="192" t="s">
        <v>907</v>
      </c>
      <c r="F99" s="192" t="s">
        <v>908</v>
      </c>
      <c r="G99" s="190"/>
      <c r="H99" s="190"/>
      <c r="I99" s="193"/>
      <c r="J99" s="194">
        <f>BK99</f>
        <v>0</v>
      </c>
      <c r="K99" s="190"/>
      <c r="L99" s="195"/>
      <c r="M99" s="196"/>
      <c r="N99" s="197"/>
      <c r="O99" s="197"/>
      <c r="P99" s="198">
        <f>SUM(P100:P105)</f>
        <v>0</v>
      </c>
      <c r="Q99" s="197"/>
      <c r="R99" s="198">
        <f>SUM(R100:R105)</f>
        <v>0</v>
      </c>
      <c r="S99" s="197"/>
      <c r="T99" s="199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80</v>
      </c>
      <c r="AT99" s="201" t="s">
        <v>71</v>
      </c>
      <c r="AU99" s="201" t="s">
        <v>72</v>
      </c>
      <c r="AY99" s="200" t="s">
        <v>132</v>
      </c>
      <c r="BK99" s="202">
        <f>SUM(BK100:BK105)</f>
        <v>0</v>
      </c>
    </row>
    <row r="100" s="2" customFormat="1" ht="44.25" customHeight="1">
      <c r="A100" s="39"/>
      <c r="B100" s="40"/>
      <c r="C100" s="205" t="s">
        <v>162</v>
      </c>
      <c r="D100" s="205" t="s">
        <v>134</v>
      </c>
      <c r="E100" s="206" t="s">
        <v>909</v>
      </c>
      <c r="F100" s="207" t="s">
        <v>910</v>
      </c>
      <c r="G100" s="208" t="s">
        <v>165</v>
      </c>
      <c r="H100" s="209">
        <v>16.5</v>
      </c>
      <c r="I100" s="210"/>
      <c r="J100" s="211">
        <f>ROUND(I100*H100,2)</f>
        <v>0</v>
      </c>
      <c r="K100" s="207" t="s">
        <v>138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139</v>
      </c>
      <c r="AT100" s="216" t="s">
        <v>134</v>
      </c>
      <c r="AU100" s="216" t="s">
        <v>80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139</v>
      </c>
      <c r="BM100" s="216" t="s">
        <v>911</v>
      </c>
    </row>
    <row r="101" s="2" customFormat="1">
      <c r="A101" s="39"/>
      <c r="B101" s="40"/>
      <c r="C101" s="41"/>
      <c r="D101" s="218" t="s">
        <v>141</v>
      </c>
      <c r="E101" s="41"/>
      <c r="F101" s="219" t="s">
        <v>912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80</v>
      </c>
    </row>
    <row r="102" s="2" customFormat="1" ht="37.8" customHeight="1">
      <c r="A102" s="39"/>
      <c r="B102" s="40"/>
      <c r="C102" s="256" t="s">
        <v>169</v>
      </c>
      <c r="D102" s="256" t="s">
        <v>250</v>
      </c>
      <c r="E102" s="257" t="s">
        <v>913</v>
      </c>
      <c r="F102" s="258" t="s">
        <v>914</v>
      </c>
      <c r="G102" s="259" t="s">
        <v>165</v>
      </c>
      <c r="H102" s="260">
        <v>16.5</v>
      </c>
      <c r="I102" s="261"/>
      <c r="J102" s="262">
        <f>ROUND(I102*H102,2)</f>
        <v>0</v>
      </c>
      <c r="K102" s="258" t="s">
        <v>138</v>
      </c>
      <c r="L102" s="263"/>
      <c r="M102" s="264" t="s">
        <v>19</v>
      </c>
      <c r="N102" s="265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179</v>
      </c>
      <c r="AT102" s="216" t="s">
        <v>250</v>
      </c>
      <c r="AU102" s="216" t="s">
        <v>80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139</v>
      </c>
      <c r="BM102" s="216" t="s">
        <v>915</v>
      </c>
    </row>
    <row r="103" s="2" customFormat="1" ht="44.25" customHeight="1">
      <c r="A103" s="39"/>
      <c r="B103" s="40"/>
      <c r="C103" s="205" t="s">
        <v>174</v>
      </c>
      <c r="D103" s="205" t="s">
        <v>134</v>
      </c>
      <c r="E103" s="206" t="s">
        <v>916</v>
      </c>
      <c r="F103" s="207" t="s">
        <v>917</v>
      </c>
      <c r="G103" s="208" t="s">
        <v>165</v>
      </c>
      <c r="H103" s="209">
        <v>13.5</v>
      </c>
      <c r="I103" s="210"/>
      <c r="J103" s="211">
        <f>ROUND(I103*H103,2)</f>
        <v>0</v>
      </c>
      <c r="K103" s="207" t="s">
        <v>138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139</v>
      </c>
      <c r="AT103" s="216" t="s">
        <v>134</v>
      </c>
      <c r="AU103" s="216" t="s">
        <v>80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139</v>
      </c>
      <c r="BM103" s="216" t="s">
        <v>918</v>
      </c>
    </row>
    <row r="104" s="2" customFormat="1">
      <c r="A104" s="39"/>
      <c r="B104" s="40"/>
      <c r="C104" s="41"/>
      <c r="D104" s="218" t="s">
        <v>141</v>
      </c>
      <c r="E104" s="41"/>
      <c r="F104" s="219" t="s">
        <v>919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141</v>
      </c>
      <c r="AU104" s="18" t="s">
        <v>80</v>
      </c>
    </row>
    <row r="105" s="2" customFormat="1" ht="37.8" customHeight="1">
      <c r="A105" s="39"/>
      <c r="B105" s="40"/>
      <c r="C105" s="256" t="s">
        <v>179</v>
      </c>
      <c r="D105" s="256" t="s">
        <v>250</v>
      </c>
      <c r="E105" s="257" t="s">
        <v>920</v>
      </c>
      <c r="F105" s="258" t="s">
        <v>921</v>
      </c>
      <c r="G105" s="259" t="s">
        <v>165</v>
      </c>
      <c r="H105" s="260">
        <v>13.5</v>
      </c>
      <c r="I105" s="261"/>
      <c r="J105" s="262">
        <f>ROUND(I105*H105,2)</f>
        <v>0</v>
      </c>
      <c r="K105" s="258" t="s">
        <v>138</v>
      </c>
      <c r="L105" s="263"/>
      <c r="M105" s="264" t="s">
        <v>19</v>
      </c>
      <c r="N105" s="265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179</v>
      </c>
      <c r="AT105" s="216" t="s">
        <v>250</v>
      </c>
      <c r="AU105" s="216" t="s">
        <v>80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139</v>
      </c>
      <c r="BM105" s="216" t="s">
        <v>922</v>
      </c>
    </row>
    <row r="106" s="12" customFormat="1" ht="25.92" customHeight="1">
      <c r="A106" s="12"/>
      <c r="B106" s="189"/>
      <c r="C106" s="190"/>
      <c r="D106" s="191" t="s">
        <v>71</v>
      </c>
      <c r="E106" s="192" t="s">
        <v>923</v>
      </c>
      <c r="F106" s="192" t="s">
        <v>924</v>
      </c>
      <c r="G106" s="190"/>
      <c r="H106" s="190"/>
      <c r="I106" s="193"/>
      <c r="J106" s="194">
        <f>BK106</f>
        <v>0</v>
      </c>
      <c r="K106" s="190"/>
      <c r="L106" s="195"/>
      <c r="M106" s="196"/>
      <c r="N106" s="197"/>
      <c r="O106" s="197"/>
      <c r="P106" s="198">
        <f>SUM(P107:P116)</f>
        <v>0</v>
      </c>
      <c r="Q106" s="197"/>
      <c r="R106" s="198">
        <f>SUM(R107:R116)</f>
        <v>0</v>
      </c>
      <c r="S106" s="197"/>
      <c r="T106" s="199">
        <f>SUM(T107:T116)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80</v>
      </c>
      <c r="AT106" s="201" t="s">
        <v>71</v>
      </c>
      <c r="AU106" s="201" t="s">
        <v>72</v>
      </c>
      <c r="AY106" s="200" t="s">
        <v>132</v>
      </c>
      <c r="BK106" s="202">
        <f>SUM(BK107:BK116)</f>
        <v>0</v>
      </c>
    </row>
    <row r="107" s="2" customFormat="1" ht="62.7" customHeight="1">
      <c r="A107" s="39"/>
      <c r="B107" s="40"/>
      <c r="C107" s="205" t="s">
        <v>184</v>
      </c>
      <c r="D107" s="205" t="s">
        <v>134</v>
      </c>
      <c r="E107" s="206" t="s">
        <v>925</v>
      </c>
      <c r="F107" s="207" t="s">
        <v>926</v>
      </c>
      <c r="G107" s="208" t="s">
        <v>420</v>
      </c>
      <c r="H107" s="209">
        <v>2</v>
      </c>
      <c r="I107" s="210"/>
      <c r="J107" s="211">
        <f>ROUND(I107*H107,2)</f>
        <v>0</v>
      </c>
      <c r="K107" s="207" t="s">
        <v>138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139</v>
      </c>
      <c r="AT107" s="216" t="s">
        <v>134</v>
      </c>
      <c r="AU107" s="216" t="s">
        <v>80</v>
      </c>
      <c r="AY107" s="18" t="s">
        <v>132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139</v>
      </c>
      <c r="BM107" s="216" t="s">
        <v>927</v>
      </c>
    </row>
    <row r="108" s="2" customFormat="1">
      <c r="A108" s="39"/>
      <c r="B108" s="40"/>
      <c r="C108" s="41"/>
      <c r="D108" s="218" t="s">
        <v>141</v>
      </c>
      <c r="E108" s="41"/>
      <c r="F108" s="219" t="s">
        <v>928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141</v>
      </c>
      <c r="AU108" s="18" t="s">
        <v>80</v>
      </c>
    </row>
    <row r="109" s="2" customFormat="1" ht="16.5" customHeight="1">
      <c r="A109" s="39"/>
      <c r="B109" s="40"/>
      <c r="C109" s="256" t="s">
        <v>191</v>
      </c>
      <c r="D109" s="256" t="s">
        <v>250</v>
      </c>
      <c r="E109" s="257" t="s">
        <v>929</v>
      </c>
      <c r="F109" s="258" t="s">
        <v>930</v>
      </c>
      <c r="G109" s="259" t="s">
        <v>420</v>
      </c>
      <c r="H109" s="260">
        <v>2</v>
      </c>
      <c r="I109" s="261"/>
      <c r="J109" s="262">
        <f>ROUND(I109*H109,2)</f>
        <v>0</v>
      </c>
      <c r="K109" s="258" t="s">
        <v>138</v>
      </c>
      <c r="L109" s="263"/>
      <c r="M109" s="264" t="s">
        <v>19</v>
      </c>
      <c r="N109" s="265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179</v>
      </c>
      <c r="AT109" s="216" t="s">
        <v>250</v>
      </c>
      <c r="AU109" s="216" t="s">
        <v>80</v>
      </c>
      <c r="AY109" s="18" t="s">
        <v>132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139</v>
      </c>
      <c r="BM109" s="216" t="s">
        <v>931</v>
      </c>
    </row>
    <row r="110" s="2" customFormat="1" ht="37.8" customHeight="1">
      <c r="A110" s="39"/>
      <c r="B110" s="40"/>
      <c r="C110" s="205" t="s">
        <v>197</v>
      </c>
      <c r="D110" s="205" t="s">
        <v>134</v>
      </c>
      <c r="E110" s="206" t="s">
        <v>932</v>
      </c>
      <c r="F110" s="207" t="s">
        <v>933</v>
      </c>
      <c r="G110" s="208" t="s">
        <v>165</v>
      </c>
      <c r="H110" s="209">
        <v>2</v>
      </c>
      <c r="I110" s="210"/>
      <c r="J110" s="211">
        <f>ROUND(I110*H110,2)</f>
        <v>0</v>
      </c>
      <c r="K110" s="207" t="s">
        <v>138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139</v>
      </c>
      <c r="AT110" s="216" t="s">
        <v>134</v>
      </c>
      <c r="AU110" s="216" t="s">
        <v>80</v>
      </c>
      <c r="AY110" s="18" t="s">
        <v>132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139</v>
      </c>
      <c r="BM110" s="216" t="s">
        <v>934</v>
      </c>
    </row>
    <row r="111" s="2" customFormat="1">
      <c r="A111" s="39"/>
      <c r="B111" s="40"/>
      <c r="C111" s="41"/>
      <c r="D111" s="218" t="s">
        <v>141</v>
      </c>
      <c r="E111" s="41"/>
      <c r="F111" s="219" t="s">
        <v>935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141</v>
      </c>
      <c r="AU111" s="18" t="s">
        <v>80</v>
      </c>
    </row>
    <row r="112" s="2" customFormat="1" ht="16.5" customHeight="1">
      <c r="A112" s="39"/>
      <c r="B112" s="40"/>
      <c r="C112" s="256" t="s">
        <v>202</v>
      </c>
      <c r="D112" s="256" t="s">
        <v>250</v>
      </c>
      <c r="E112" s="257" t="s">
        <v>936</v>
      </c>
      <c r="F112" s="258" t="s">
        <v>937</v>
      </c>
      <c r="G112" s="259" t="s">
        <v>165</v>
      </c>
      <c r="H112" s="260">
        <v>2</v>
      </c>
      <c r="I112" s="261"/>
      <c r="J112" s="262">
        <f>ROUND(I112*H112,2)</f>
        <v>0</v>
      </c>
      <c r="K112" s="258" t="s">
        <v>138</v>
      </c>
      <c r="L112" s="263"/>
      <c r="M112" s="264" t="s">
        <v>19</v>
      </c>
      <c r="N112" s="265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179</v>
      </c>
      <c r="AT112" s="216" t="s">
        <v>250</v>
      </c>
      <c r="AU112" s="216" t="s">
        <v>80</v>
      </c>
      <c r="AY112" s="18" t="s">
        <v>132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139</v>
      </c>
      <c r="BM112" s="216" t="s">
        <v>938</v>
      </c>
    </row>
    <row r="113" s="2" customFormat="1" ht="16.5" customHeight="1">
      <c r="A113" s="39"/>
      <c r="B113" s="40"/>
      <c r="C113" s="256" t="s">
        <v>207</v>
      </c>
      <c r="D113" s="256" t="s">
        <v>250</v>
      </c>
      <c r="E113" s="257" t="s">
        <v>939</v>
      </c>
      <c r="F113" s="258" t="s">
        <v>940</v>
      </c>
      <c r="G113" s="259" t="s">
        <v>420</v>
      </c>
      <c r="H113" s="260">
        <v>6</v>
      </c>
      <c r="I113" s="261"/>
      <c r="J113" s="262">
        <f>ROUND(I113*H113,2)</f>
        <v>0</v>
      </c>
      <c r="K113" s="258" t="s">
        <v>138</v>
      </c>
      <c r="L113" s="263"/>
      <c r="M113" s="264" t="s">
        <v>19</v>
      </c>
      <c r="N113" s="265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179</v>
      </c>
      <c r="AT113" s="216" t="s">
        <v>250</v>
      </c>
      <c r="AU113" s="216" t="s">
        <v>80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139</v>
      </c>
      <c r="BM113" s="216" t="s">
        <v>941</v>
      </c>
    </row>
    <row r="114" s="2" customFormat="1" ht="37.8" customHeight="1">
      <c r="A114" s="39"/>
      <c r="B114" s="40"/>
      <c r="C114" s="205" t="s">
        <v>213</v>
      </c>
      <c r="D114" s="205" t="s">
        <v>134</v>
      </c>
      <c r="E114" s="206" t="s">
        <v>942</v>
      </c>
      <c r="F114" s="207" t="s">
        <v>943</v>
      </c>
      <c r="G114" s="208" t="s">
        <v>420</v>
      </c>
      <c r="H114" s="209">
        <v>10</v>
      </c>
      <c r="I114" s="210"/>
      <c r="J114" s="211">
        <f>ROUND(I114*H114,2)</f>
        <v>0</v>
      </c>
      <c r="K114" s="207" t="s">
        <v>138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139</v>
      </c>
      <c r="AT114" s="216" t="s">
        <v>134</v>
      </c>
      <c r="AU114" s="216" t="s">
        <v>80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139</v>
      </c>
      <c r="BM114" s="216" t="s">
        <v>944</v>
      </c>
    </row>
    <row r="115" s="2" customFormat="1">
      <c r="A115" s="39"/>
      <c r="B115" s="40"/>
      <c r="C115" s="41"/>
      <c r="D115" s="218" t="s">
        <v>141</v>
      </c>
      <c r="E115" s="41"/>
      <c r="F115" s="219" t="s">
        <v>945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141</v>
      </c>
      <c r="AU115" s="18" t="s">
        <v>80</v>
      </c>
    </row>
    <row r="116" s="2" customFormat="1" ht="16.5" customHeight="1">
      <c r="A116" s="39"/>
      <c r="B116" s="40"/>
      <c r="C116" s="256" t="s">
        <v>8</v>
      </c>
      <c r="D116" s="256" t="s">
        <v>250</v>
      </c>
      <c r="E116" s="257" t="s">
        <v>946</v>
      </c>
      <c r="F116" s="258" t="s">
        <v>947</v>
      </c>
      <c r="G116" s="259" t="s">
        <v>420</v>
      </c>
      <c r="H116" s="260">
        <v>10</v>
      </c>
      <c r="I116" s="261"/>
      <c r="J116" s="262">
        <f>ROUND(I116*H116,2)</f>
        <v>0</v>
      </c>
      <c r="K116" s="258" t="s">
        <v>138</v>
      </c>
      <c r="L116" s="263"/>
      <c r="M116" s="264" t="s">
        <v>19</v>
      </c>
      <c r="N116" s="265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179</v>
      </c>
      <c r="AT116" s="216" t="s">
        <v>250</v>
      </c>
      <c r="AU116" s="216" t="s">
        <v>80</v>
      </c>
      <c r="AY116" s="18" t="s">
        <v>132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139</v>
      </c>
      <c r="BM116" s="216" t="s">
        <v>948</v>
      </c>
    </row>
    <row r="117" s="12" customFormat="1" ht="25.92" customHeight="1">
      <c r="A117" s="12"/>
      <c r="B117" s="189"/>
      <c r="C117" s="190"/>
      <c r="D117" s="191" t="s">
        <v>71</v>
      </c>
      <c r="E117" s="192" t="s">
        <v>949</v>
      </c>
      <c r="F117" s="192" t="s">
        <v>950</v>
      </c>
      <c r="G117" s="190"/>
      <c r="H117" s="190"/>
      <c r="I117" s="193"/>
      <c r="J117" s="194">
        <f>BK117</f>
        <v>0</v>
      </c>
      <c r="K117" s="190"/>
      <c r="L117" s="195"/>
      <c r="M117" s="196"/>
      <c r="N117" s="197"/>
      <c r="O117" s="197"/>
      <c r="P117" s="198">
        <f>SUM(P118:P123)</f>
        <v>0</v>
      </c>
      <c r="Q117" s="197"/>
      <c r="R117" s="198">
        <f>SUM(R118:R123)</f>
        <v>0</v>
      </c>
      <c r="S117" s="197"/>
      <c r="T117" s="199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80</v>
      </c>
      <c r="AT117" s="201" t="s">
        <v>71</v>
      </c>
      <c r="AU117" s="201" t="s">
        <v>72</v>
      </c>
      <c r="AY117" s="200" t="s">
        <v>132</v>
      </c>
      <c r="BK117" s="202">
        <f>SUM(BK118:BK123)</f>
        <v>0</v>
      </c>
    </row>
    <row r="118" s="2" customFormat="1" ht="33" customHeight="1">
      <c r="A118" s="39"/>
      <c r="B118" s="40"/>
      <c r="C118" s="205" t="s">
        <v>224</v>
      </c>
      <c r="D118" s="205" t="s">
        <v>134</v>
      </c>
      <c r="E118" s="206" t="s">
        <v>951</v>
      </c>
      <c r="F118" s="207" t="s">
        <v>952</v>
      </c>
      <c r="G118" s="208" t="s">
        <v>420</v>
      </c>
      <c r="H118" s="209">
        <v>2</v>
      </c>
      <c r="I118" s="210"/>
      <c r="J118" s="211">
        <f>ROUND(I118*H118,2)</f>
        <v>0</v>
      </c>
      <c r="K118" s="207" t="s">
        <v>138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139</v>
      </c>
      <c r="AT118" s="216" t="s">
        <v>134</v>
      </c>
      <c r="AU118" s="216" t="s">
        <v>80</v>
      </c>
      <c r="AY118" s="18" t="s">
        <v>132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139</v>
      </c>
      <c r="BM118" s="216" t="s">
        <v>953</v>
      </c>
    </row>
    <row r="119" s="2" customFormat="1">
      <c r="A119" s="39"/>
      <c r="B119" s="40"/>
      <c r="C119" s="41"/>
      <c r="D119" s="218" t="s">
        <v>141</v>
      </c>
      <c r="E119" s="41"/>
      <c r="F119" s="219" t="s">
        <v>954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141</v>
      </c>
      <c r="AU119" s="18" t="s">
        <v>80</v>
      </c>
    </row>
    <row r="120" s="2" customFormat="1" ht="16.5" customHeight="1">
      <c r="A120" s="39"/>
      <c r="B120" s="40"/>
      <c r="C120" s="256" t="s">
        <v>229</v>
      </c>
      <c r="D120" s="256" t="s">
        <v>250</v>
      </c>
      <c r="E120" s="257" t="s">
        <v>955</v>
      </c>
      <c r="F120" s="258" t="s">
        <v>956</v>
      </c>
      <c r="G120" s="259" t="s">
        <v>420</v>
      </c>
      <c r="H120" s="260">
        <v>2</v>
      </c>
      <c r="I120" s="261"/>
      <c r="J120" s="262">
        <f>ROUND(I120*H120,2)</f>
        <v>0</v>
      </c>
      <c r="K120" s="258" t="s">
        <v>138</v>
      </c>
      <c r="L120" s="263"/>
      <c r="M120" s="264" t="s">
        <v>19</v>
      </c>
      <c r="N120" s="265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179</v>
      </c>
      <c r="AT120" s="216" t="s">
        <v>250</v>
      </c>
      <c r="AU120" s="216" t="s">
        <v>80</v>
      </c>
      <c r="AY120" s="18" t="s">
        <v>132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139</v>
      </c>
      <c r="BM120" s="216" t="s">
        <v>957</v>
      </c>
    </row>
    <row r="121" s="2" customFormat="1" ht="37.8" customHeight="1">
      <c r="A121" s="39"/>
      <c r="B121" s="40"/>
      <c r="C121" s="205" t="s">
        <v>236</v>
      </c>
      <c r="D121" s="205" t="s">
        <v>134</v>
      </c>
      <c r="E121" s="206" t="s">
        <v>958</v>
      </c>
      <c r="F121" s="207" t="s">
        <v>959</v>
      </c>
      <c r="G121" s="208" t="s">
        <v>420</v>
      </c>
      <c r="H121" s="209">
        <v>2</v>
      </c>
      <c r="I121" s="210"/>
      <c r="J121" s="211">
        <f>ROUND(I121*H121,2)</f>
        <v>0</v>
      </c>
      <c r="K121" s="207" t="s">
        <v>138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139</v>
      </c>
      <c r="AT121" s="216" t="s">
        <v>134</v>
      </c>
      <c r="AU121" s="216" t="s">
        <v>80</v>
      </c>
      <c r="AY121" s="18" t="s">
        <v>132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139</v>
      </c>
      <c r="BM121" s="216" t="s">
        <v>960</v>
      </c>
    </row>
    <row r="122" s="2" customFormat="1">
      <c r="A122" s="39"/>
      <c r="B122" s="40"/>
      <c r="C122" s="41"/>
      <c r="D122" s="218" t="s">
        <v>141</v>
      </c>
      <c r="E122" s="41"/>
      <c r="F122" s="219" t="s">
        <v>961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141</v>
      </c>
      <c r="AU122" s="18" t="s">
        <v>80</v>
      </c>
    </row>
    <row r="123" s="2" customFormat="1" ht="16.5" customHeight="1">
      <c r="A123" s="39"/>
      <c r="B123" s="40"/>
      <c r="C123" s="256" t="s">
        <v>243</v>
      </c>
      <c r="D123" s="256" t="s">
        <v>250</v>
      </c>
      <c r="E123" s="257" t="s">
        <v>962</v>
      </c>
      <c r="F123" s="258" t="s">
        <v>963</v>
      </c>
      <c r="G123" s="259" t="s">
        <v>420</v>
      </c>
      <c r="H123" s="260">
        <v>2</v>
      </c>
      <c r="I123" s="261"/>
      <c r="J123" s="262">
        <f>ROUND(I123*H123,2)</f>
        <v>0</v>
      </c>
      <c r="K123" s="258" t="s">
        <v>138</v>
      </c>
      <c r="L123" s="263"/>
      <c r="M123" s="264" t="s">
        <v>19</v>
      </c>
      <c r="N123" s="265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179</v>
      </c>
      <c r="AT123" s="216" t="s">
        <v>250</v>
      </c>
      <c r="AU123" s="216" t="s">
        <v>80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139</v>
      </c>
      <c r="BM123" s="216" t="s">
        <v>964</v>
      </c>
    </row>
    <row r="124" s="12" customFormat="1" ht="25.92" customHeight="1">
      <c r="A124" s="12"/>
      <c r="B124" s="189"/>
      <c r="C124" s="190"/>
      <c r="D124" s="191" t="s">
        <v>71</v>
      </c>
      <c r="E124" s="192" t="s">
        <v>965</v>
      </c>
      <c r="F124" s="192" t="s">
        <v>966</v>
      </c>
      <c r="G124" s="190"/>
      <c r="H124" s="190"/>
      <c r="I124" s="193"/>
      <c r="J124" s="194">
        <f>BK124</f>
        <v>0</v>
      </c>
      <c r="K124" s="190"/>
      <c r="L124" s="195"/>
      <c r="M124" s="196"/>
      <c r="N124" s="197"/>
      <c r="O124" s="197"/>
      <c r="P124" s="198">
        <f>SUM(P125:P133)</f>
        <v>0</v>
      </c>
      <c r="Q124" s="197"/>
      <c r="R124" s="198">
        <f>SUM(R125:R133)</f>
        <v>0</v>
      </c>
      <c r="S124" s="197"/>
      <c r="T124" s="199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80</v>
      </c>
      <c r="AT124" s="201" t="s">
        <v>71</v>
      </c>
      <c r="AU124" s="201" t="s">
        <v>72</v>
      </c>
      <c r="AY124" s="200" t="s">
        <v>132</v>
      </c>
      <c r="BK124" s="202">
        <f>SUM(BK125:BK133)</f>
        <v>0</v>
      </c>
    </row>
    <row r="125" s="2" customFormat="1" ht="37.8" customHeight="1">
      <c r="A125" s="39"/>
      <c r="B125" s="40"/>
      <c r="C125" s="205" t="s">
        <v>249</v>
      </c>
      <c r="D125" s="205" t="s">
        <v>134</v>
      </c>
      <c r="E125" s="206" t="s">
        <v>967</v>
      </c>
      <c r="F125" s="207" t="s">
        <v>968</v>
      </c>
      <c r="G125" s="208" t="s">
        <v>902</v>
      </c>
      <c r="H125" s="209">
        <v>18</v>
      </c>
      <c r="I125" s="210"/>
      <c r="J125" s="211">
        <f>ROUND(I125*H125,2)</f>
        <v>0</v>
      </c>
      <c r="K125" s="207" t="s">
        <v>254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139</v>
      </c>
      <c r="AT125" s="216" t="s">
        <v>134</v>
      </c>
      <c r="AU125" s="216" t="s">
        <v>80</v>
      </c>
      <c r="AY125" s="18" t="s">
        <v>132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139</v>
      </c>
      <c r="BM125" s="216" t="s">
        <v>969</v>
      </c>
    </row>
    <row r="126" s="2" customFormat="1" ht="76.35" customHeight="1">
      <c r="A126" s="39"/>
      <c r="B126" s="40"/>
      <c r="C126" s="256" t="s">
        <v>7</v>
      </c>
      <c r="D126" s="256" t="s">
        <v>250</v>
      </c>
      <c r="E126" s="257" t="s">
        <v>970</v>
      </c>
      <c r="F126" s="258" t="s">
        <v>971</v>
      </c>
      <c r="G126" s="259" t="s">
        <v>420</v>
      </c>
      <c r="H126" s="260">
        <v>1</v>
      </c>
      <c r="I126" s="261"/>
      <c r="J126" s="262">
        <f>ROUND(I126*H126,2)</f>
        <v>0</v>
      </c>
      <c r="K126" s="258" t="s">
        <v>254</v>
      </c>
      <c r="L126" s="263"/>
      <c r="M126" s="264" t="s">
        <v>19</v>
      </c>
      <c r="N126" s="265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179</v>
      </c>
      <c r="AT126" s="216" t="s">
        <v>250</v>
      </c>
      <c r="AU126" s="216" t="s">
        <v>80</v>
      </c>
      <c r="AY126" s="18" t="s">
        <v>132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139</v>
      </c>
      <c r="BM126" s="216" t="s">
        <v>972</v>
      </c>
    </row>
    <row r="127" s="2" customFormat="1" ht="16.5" customHeight="1">
      <c r="A127" s="39"/>
      <c r="B127" s="40"/>
      <c r="C127" s="256" t="s">
        <v>261</v>
      </c>
      <c r="D127" s="256" t="s">
        <v>250</v>
      </c>
      <c r="E127" s="257" t="s">
        <v>973</v>
      </c>
      <c r="F127" s="258" t="s">
        <v>974</v>
      </c>
      <c r="G127" s="259" t="s">
        <v>420</v>
      </c>
      <c r="H127" s="260">
        <v>1</v>
      </c>
      <c r="I127" s="261"/>
      <c r="J127" s="262">
        <f>ROUND(I127*H127,2)</f>
        <v>0</v>
      </c>
      <c r="K127" s="258" t="s">
        <v>254</v>
      </c>
      <c r="L127" s="263"/>
      <c r="M127" s="264" t="s">
        <v>19</v>
      </c>
      <c r="N127" s="265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179</v>
      </c>
      <c r="AT127" s="216" t="s">
        <v>250</v>
      </c>
      <c r="AU127" s="216" t="s">
        <v>80</v>
      </c>
      <c r="AY127" s="18" t="s">
        <v>132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139</v>
      </c>
      <c r="BM127" s="216" t="s">
        <v>975</v>
      </c>
    </row>
    <row r="128" s="2" customFormat="1" ht="16.5" customHeight="1">
      <c r="A128" s="39"/>
      <c r="B128" s="40"/>
      <c r="C128" s="205" t="s">
        <v>268</v>
      </c>
      <c r="D128" s="205" t="s">
        <v>134</v>
      </c>
      <c r="E128" s="206" t="s">
        <v>976</v>
      </c>
      <c r="F128" s="207" t="s">
        <v>977</v>
      </c>
      <c r="G128" s="208" t="s">
        <v>902</v>
      </c>
      <c r="H128" s="209">
        <v>1</v>
      </c>
      <c r="I128" s="210"/>
      <c r="J128" s="211">
        <f>ROUND(I128*H128,2)</f>
        <v>0</v>
      </c>
      <c r="K128" s="207" t="s">
        <v>254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139</v>
      </c>
      <c r="AT128" s="216" t="s">
        <v>134</v>
      </c>
      <c r="AU128" s="216" t="s">
        <v>80</v>
      </c>
      <c r="AY128" s="18" t="s">
        <v>132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139</v>
      </c>
      <c r="BM128" s="216" t="s">
        <v>978</v>
      </c>
    </row>
    <row r="129" s="2" customFormat="1" ht="16.5" customHeight="1">
      <c r="A129" s="39"/>
      <c r="B129" s="40"/>
      <c r="C129" s="205" t="s">
        <v>275</v>
      </c>
      <c r="D129" s="205" t="s">
        <v>134</v>
      </c>
      <c r="E129" s="206" t="s">
        <v>979</v>
      </c>
      <c r="F129" s="207" t="s">
        <v>980</v>
      </c>
      <c r="G129" s="208" t="s">
        <v>902</v>
      </c>
      <c r="H129" s="209">
        <v>2</v>
      </c>
      <c r="I129" s="210"/>
      <c r="J129" s="211">
        <f>ROUND(I129*H129,2)</f>
        <v>0</v>
      </c>
      <c r="K129" s="207" t="s">
        <v>254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139</v>
      </c>
      <c r="AT129" s="216" t="s">
        <v>134</v>
      </c>
      <c r="AU129" s="216" t="s">
        <v>80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139</v>
      </c>
      <c r="BM129" s="216" t="s">
        <v>981</v>
      </c>
    </row>
    <row r="130" s="2" customFormat="1" ht="44.25" customHeight="1">
      <c r="A130" s="39"/>
      <c r="B130" s="40"/>
      <c r="C130" s="205" t="s">
        <v>281</v>
      </c>
      <c r="D130" s="205" t="s">
        <v>134</v>
      </c>
      <c r="E130" s="206" t="s">
        <v>982</v>
      </c>
      <c r="F130" s="207" t="s">
        <v>983</v>
      </c>
      <c r="G130" s="208" t="s">
        <v>420</v>
      </c>
      <c r="H130" s="209">
        <v>1</v>
      </c>
      <c r="I130" s="210"/>
      <c r="J130" s="211">
        <f>ROUND(I130*H130,2)</f>
        <v>0</v>
      </c>
      <c r="K130" s="207" t="s">
        <v>138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139</v>
      </c>
      <c r="AT130" s="216" t="s">
        <v>134</v>
      </c>
      <c r="AU130" s="216" t="s">
        <v>80</v>
      </c>
      <c r="AY130" s="18" t="s">
        <v>132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139</v>
      </c>
      <c r="BM130" s="216" t="s">
        <v>984</v>
      </c>
    </row>
    <row r="131" s="2" customFormat="1">
      <c r="A131" s="39"/>
      <c r="B131" s="40"/>
      <c r="C131" s="41"/>
      <c r="D131" s="218" t="s">
        <v>141</v>
      </c>
      <c r="E131" s="41"/>
      <c r="F131" s="219" t="s">
        <v>985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141</v>
      </c>
      <c r="AU131" s="18" t="s">
        <v>80</v>
      </c>
    </row>
    <row r="132" s="2" customFormat="1" ht="24.15" customHeight="1">
      <c r="A132" s="39"/>
      <c r="B132" s="40"/>
      <c r="C132" s="205" t="s">
        <v>290</v>
      </c>
      <c r="D132" s="205" t="s">
        <v>134</v>
      </c>
      <c r="E132" s="206" t="s">
        <v>986</v>
      </c>
      <c r="F132" s="207" t="s">
        <v>987</v>
      </c>
      <c r="G132" s="208" t="s">
        <v>902</v>
      </c>
      <c r="H132" s="209">
        <v>20</v>
      </c>
      <c r="I132" s="210"/>
      <c r="J132" s="211">
        <f>ROUND(I132*H132,2)</f>
        <v>0</v>
      </c>
      <c r="K132" s="207" t="s">
        <v>254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139</v>
      </c>
      <c r="AT132" s="216" t="s">
        <v>134</v>
      </c>
      <c r="AU132" s="216" t="s">
        <v>80</v>
      </c>
      <c r="AY132" s="18" t="s">
        <v>132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139</v>
      </c>
      <c r="BM132" s="216" t="s">
        <v>988</v>
      </c>
    </row>
    <row r="133" s="2" customFormat="1" ht="16.5" customHeight="1">
      <c r="A133" s="39"/>
      <c r="B133" s="40"/>
      <c r="C133" s="205" t="s">
        <v>297</v>
      </c>
      <c r="D133" s="205" t="s">
        <v>134</v>
      </c>
      <c r="E133" s="206" t="s">
        <v>989</v>
      </c>
      <c r="F133" s="207" t="s">
        <v>990</v>
      </c>
      <c r="G133" s="208" t="s">
        <v>902</v>
      </c>
      <c r="H133" s="209">
        <v>2</v>
      </c>
      <c r="I133" s="210"/>
      <c r="J133" s="211">
        <f>ROUND(I133*H133,2)</f>
        <v>0</v>
      </c>
      <c r="K133" s="207" t="s">
        <v>254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139</v>
      </c>
      <c r="AT133" s="216" t="s">
        <v>134</v>
      </c>
      <c r="AU133" s="216" t="s">
        <v>80</v>
      </c>
      <c r="AY133" s="18" t="s">
        <v>132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139</v>
      </c>
      <c r="BM133" s="216" t="s">
        <v>991</v>
      </c>
    </row>
    <row r="134" s="12" customFormat="1" ht="25.92" customHeight="1">
      <c r="A134" s="12"/>
      <c r="B134" s="189"/>
      <c r="C134" s="190"/>
      <c r="D134" s="191" t="s">
        <v>71</v>
      </c>
      <c r="E134" s="192" t="s">
        <v>507</v>
      </c>
      <c r="F134" s="192" t="s">
        <v>508</v>
      </c>
      <c r="G134" s="190"/>
      <c r="H134" s="190"/>
      <c r="I134" s="193"/>
      <c r="J134" s="194">
        <f>BK134</f>
        <v>0</v>
      </c>
      <c r="K134" s="190"/>
      <c r="L134" s="195"/>
      <c r="M134" s="196"/>
      <c r="N134" s="197"/>
      <c r="O134" s="197"/>
      <c r="P134" s="198">
        <f>P135+P140</f>
        <v>0</v>
      </c>
      <c r="Q134" s="197"/>
      <c r="R134" s="198">
        <f>R135+R140</f>
        <v>0.010515</v>
      </c>
      <c r="S134" s="197"/>
      <c r="T134" s="199">
        <f>T135+T140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82</v>
      </c>
      <c r="AT134" s="201" t="s">
        <v>71</v>
      </c>
      <c r="AU134" s="201" t="s">
        <v>72</v>
      </c>
      <c r="AY134" s="200" t="s">
        <v>132</v>
      </c>
      <c r="BK134" s="202">
        <f>BK135+BK140</f>
        <v>0</v>
      </c>
    </row>
    <row r="135" s="12" customFormat="1" ht="22.8" customHeight="1">
      <c r="A135" s="12"/>
      <c r="B135" s="189"/>
      <c r="C135" s="190"/>
      <c r="D135" s="191" t="s">
        <v>71</v>
      </c>
      <c r="E135" s="203" t="s">
        <v>992</v>
      </c>
      <c r="F135" s="203" t="s">
        <v>993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SUM(P136:P139)</f>
        <v>0</v>
      </c>
      <c r="Q135" s="197"/>
      <c r="R135" s="198">
        <f>SUM(R136:R139)</f>
        <v>0.0063249999999999999</v>
      </c>
      <c r="S135" s="197"/>
      <c r="T135" s="199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82</v>
      </c>
      <c r="AT135" s="201" t="s">
        <v>71</v>
      </c>
      <c r="AU135" s="201" t="s">
        <v>80</v>
      </c>
      <c r="AY135" s="200" t="s">
        <v>132</v>
      </c>
      <c r="BK135" s="202">
        <f>SUM(BK136:BK139)</f>
        <v>0</v>
      </c>
    </row>
    <row r="136" s="2" customFormat="1" ht="44.25" customHeight="1">
      <c r="A136" s="39"/>
      <c r="B136" s="40"/>
      <c r="C136" s="205" t="s">
        <v>306</v>
      </c>
      <c r="D136" s="205" t="s">
        <v>134</v>
      </c>
      <c r="E136" s="206" t="s">
        <v>994</v>
      </c>
      <c r="F136" s="207" t="s">
        <v>995</v>
      </c>
      <c r="G136" s="208" t="s">
        <v>165</v>
      </c>
      <c r="H136" s="209">
        <v>22</v>
      </c>
      <c r="I136" s="210"/>
      <c r="J136" s="211">
        <f>ROUND(I136*H136,2)</f>
        <v>0</v>
      </c>
      <c r="K136" s="207" t="s">
        <v>138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224</v>
      </c>
      <c r="AT136" s="216" t="s">
        <v>134</v>
      </c>
      <c r="AU136" s="216" t="s">
        <v>82</v>
      </c>
      <c r="AY136" s="18" t="s">
        <v>132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224</v>
      </c>
      <c r="BM136" s="216" t="s">
        <v>996</v>
      </c>
    </row>
    <row r="137" s="2" customFormat="1">
      <c r="A137" s="39"/>
      <c r="B137" s="40"/>
      <c r="C137" s="41"/>
      <c r="D137" s="218" t="s">
        <v>141</v>
      </c>
      <c r="E137" s="41"/>
      <c r="F137" s="219" t="s">
        <v>997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141</v>
      </c>
      <c r="AU137" s="18" t="s">
        <v>82</v>
      </c>
    </row>
    <row r="138" s="2" customFormat="1" ht="24.15" customHeight="1">
      <c r="A138" s="39"/>
      <c r="B138" s="40"/>
      <c r="C138" s="256" t="s">
        <v>312</v>
      </c>
      <c r="D138" s="256" t="s">
        <v>250</v>
      </c>
      <c r="E138" s="257" t="s">
        <v>998</v>
      </c>
      <c r="F138" s="258" t="s">
        <v>999</v>
      </c>
      <c r="G138" s="259" t="s">
        <v>165</v>
      </c>
      <c r="H138" s="260">
        <v>25.300000000000001</v>
      </c>
      <c r="I138" s="261"/>
      <c r="J138" s="262">
        <f>ROUND(I138*H138,2)</f>
        <v>0</v>
      </c>
      <c r="K138" s="258" t="s">
        <v>138</v>
      </c>
      <c r="L138" s="263"/>
      <c r="M138" s="264" t="s">
        <v>19</v>
      </c>
      <c r="N138" s="265" t="s">
        <v>43</v>
      </c>
      <c r="O138" s="85"/>
      <c r="P138" s="214">
        <f>O138*H138</f>
        <v>0</v>
      </c>
      <c r="Q138" s="214">
        <v>0.00025000000000000001</v>
      </c>
      <c r="R138" s="214">
        <f>Q138*H138</f>
        <v>0.0063249999999999999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329</v>
      </c>
      <c r="AT138" s="216" t="s">
        <v>250</v>
      </c>
      <c r="AU138" s="216" t="s">
        <v>82</v>
      </c>
      <c r="AY138" s="18" t="s">
        <v>132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224</v>
      </c>
      <c r="BM138" s="216" t="s">
        <v>1000</v>
      </c>
    </row>
    <row r="139" s="13" customFormat="1">
      <c r="A139" s="13"/>
      <c r="B139" s="223"/>
      <c r="C139" s="224"/>
      <c r="D139" s="225" t="s">
        <v>143</v>
      </c>
      <c r="E139" s="224"/>
      <c r="F139" s="227" t="s">
        <v>1001</v>
      </c>
      <c r="G139" s="224"/>
      <c r="H139" s="228">
        <v>25.300000000000001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143</v>
      </c>
      <c r="AU139" s="234" t="s">
        <v>82</v>
      </c>
      <c r="AV139" s="13" t="s">
        <v>82</v>
      </c>
      <c r="AW139" s="13" t="s">
        <v>4</v>
      </c>
      <c r="AX139" s="13" t="s">
        <v>80</v>
      </c>
      <c r="AY139" s="234" t="s">
        <v>132</v>
      </c>
    </row>
    <row r="140" s="12" customFormat="1" ht="22.8" customHeight="1">
      <c r="A140" s="12"/>
      <c r="B140" s="189"/>
      <c r="C140" s="190"/>
      <c r="D140" s="191" t="s">
        <v>71</v>
      </c>
      <c r="E140" s="203" t="s">
        <v>1002</v>
      </c>
      <c r="F140" s="203" t="s">
        <v>1003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SUM(P141:P150)</f>
        <v>0</v>
      </c>
      <c r="Q140" s="197"/>
      <c r="R140" s="198">
        <f>SUM(R141:R150)</f>
        <v>0.0041900000000000001</v>
      </c>
      <c r="S140" s="197"/>
      <c r="T140" s="199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82</v>
      </c>
      <c r="AT140" s="201" t="s">
        <v>71</v>
      </c>
      <c r="AU140" s="201" t="s">
        <v>80</v>
      </c>
      <c r="AY140" s="200" t="s">
        <v>132</v>
      </c>
      <c r="BK140" s="202">
        <f>SUM(BK141:BK150)</f>
        <v>0</v>
      </c>
    </row>
    <row r="141" s="2" customFormat="1" ht="24.15" customHeight="1">
      <c r="A141" s="39"/>
      <c r="B141" s="40"/>
      <c r="C141" s="205" t="s">
        <v>317</v>
      </c>
      <c r="D141" s="205" t="s">
        <v>134</v>
      </c>
      <c r="E141" s="206" t="s">
        <v>1004</v>
      </c>
      <c r="F141" s="207" t="s">
        <v>1005</v>
      </c>
      <c r="G141" s="208" t="s">
        <v>165</v>
      </c>
      <c r="H141" s="209">
        <v>44</v>
      </c>
      <c r="I141" s="210"/>
      <c r="J141" s="211">
        <f>ROUND(I141*H141,2)</f>
        <v>0</v>
      </c>
      <c r="K141" s="207" t="s">
        <v>138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224</v>
      </c>
      <c r="AT141" s="216" t="s">
        <v>134</v>
      </c>
      <c r="AU141" s="216" t="s">
        <v>82</v>
      </c>
      <c r="AY141" s="18" t="s">
        <v>132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224</v>
      </c>
      <c r="BM141" s="216" t="s">
        <v>1006</v>
      </c>
    </row>
    <row r="142" s="2" customFormat="1">
      <c r="A142" s="39"/>
      <c r="B142" s="40"/>
      <c r="C142" s="41"/>
      <c r="D142" s="218" t="s">
        <v>141</v>
      </c>
      <c r="E142" s="41"/>
      <c r="F142" s="219" t="s">
        <v>1007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141</v>
      </c>
      <c r="AU142" s="18" t="s">
        <v>82</v>
      </c>
    </row>
    <row r="143" s="2" customFormat="1" ht="24.15" customHeight="1">
      <c r="A143" s="39"/>
      <c r="B143" s="40"/>
      <c r="C143" s="256" t="s">
        <v>323</v>
      </c>
      <c r="D143" s="256" t="s">
        <v>250</v>
      </c>
      <c r="E143" s="257" t="s">
        <v>1008</v>
      </c>
      <c r="F143" s="258" t="s">
        <v>1009</v>
      </c>
      <c r="G143" s="259" t="s">
        <v>165</v>
      </c>
      <c r="H143" s="260">
        <v>52.799999999999997</v>
      </c>
      <c r="I143" s="261"/>
      <c r="J143" s="262">
        <f>ROUND(I143*H143,2)</f>
        <v>0</v>
      </c>
      <c r="K143" s="258" t="s">
        <v>138</v>
      </c>
      <c r="L143" s="263"/>
      <c r="M143" s="264" t="s">
        <v>19</v>
      </c>
      <c r="N143" s="265" t="s">
        <v>43</v>
      </c>
      <c r="O143" s="85"/>
      <c r="P143" s="214">
        <f>O143*H143</f>
        <v>0</v>
      </c>
      <c r="Q143" s="214">
        <v>5.0000000000000002E-05</v>
      </c>
      <c r="R143" s="214">
        <f>Q143*H143</f>
        <v>0.00264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329</v>
      </c>
      <c r="AT143" s="216" t="s">
        <v>250</v>
      </c>
      <c r="AU143" s="216" t="s">
        <v>82</v>
      </c>
      <c r="AY143" s="18" t="s">
        <v>132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224</v>
      </c>
      <c r="BM143" s="216" t="s">
        <v>1010</v>
      </c>
    </row>
    <row r="144" s="13" customFormat="1">
      <c r="A144" s="13"/>
      <c r="B144" s="223"/>
      <c r="C144" s="224"/>
      <c r="D144" s="225" t="s">
        <v>143</v>
      </c>
      <c r="E144" s="224"/>
      <c r="F144" s="227" t="s">
        <v>1011</v>
      </c>
      <c r="G144" s="224"/>
      <c r="H144" s="228">
        <v>52.799999999999997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143</v>
      </c>
      <c r="AU144" s="234" t="s">
        <v>82</v>
      </c>
      <c r="AV144" s="13" t="s">
        <v>82</v>
      </c>
      <c r="AW144" s="13" t="s">
        <v>4</v>
      </c>
      <c r="AX144" s="13" t="s">
        <v>80</v>
      </c>
      <c r="AY144" s="234" t="s">
        <v>132</v>
      </c>
    </row>
    <row r="145" s="2" customFormat="1" ht="16.5" customHeight="1">
      <c r="A145" s="39"/>
      <c r="B145" s="40"/>
      <c r="C145" s="205" t="s">
        <v>329</v>
      </c>
      <c r="D145" s="205" t="s">
        <v>134</v>
      </c>
      <c r="E145" s="206" t="s">
        <v>1012</v>
      </c>
      <c r="F145" s="207" t="s">
        <v>1013</v>
      </c>
      <c r="G145" s="208" t="s">
        <v>420</v>
      </c>
      <c r="H145" s="209">
        <v>1</v>
      </c>
      <c r="I145" s="210"/>
      <c r="J145" s="211">
        <f>ROUND(I145*H145,2)</f>
        <v>0</v>
      </c>
      <c r="K145" s="207" t="s">
        <v>138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224</v>
      </c>
      <c r="AT145" s="216" t="s">
        <v>134</v>
      </c>
      <c r="AU145" s="216" t="s">
        <v>82</v>
      </c>
      <c r="AY145" s="18" t="s">
        <v>132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224</v>
      </c>
      <c r="BM145" s="216" t="s">
        <v>1014</v>
      </c>
    </row>
    <row r="146" s="2" customFormat="1">
      <c r="A146" s="39"/>
      <c r="B146" s="40"/>
      <c r="C146" s="41"/>
      <c r="D146" s="218" t="s">
        <v>141</v>
      </c>
      <c r="E146" s="41"/>
      <c r="F146" s="219" t="s">
        <v>1015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141</v>
      </c>
      <c r="AU146" s="18" t="s">
        <v>82</v>
      </c>
    </row>
    <row r="147" s="2" customFormat="1" ht="24.15" customHeight="1">
      <c r="A147" s="39"/>
      <c r="B147" s="40"/>
      <c r="C147" s="256" t="s">
        <v>337</v>
      </c>
      <c r="D147" s="256" t="s">
        <v>250</v>
      </c>
      <c r="E147" s="257" t="s">
        <v>1016</v>
      </c>
      <c r="F147" s="258" t="s">
        <v>1017</v>
      </c>
      <c r="G147" s="259" t="s">
        <v>420</v>
      </c>
      <c r="H147" s="260">
        <v>1</v>
      </c>
      <c r="I147" s="261"/>
      <c r="J147" s="262">
        <f>ROUND(I147*H147,2)</f>
        <v>0</v>
      </c>
      <c r="K147" s="258" t="s">
        <v>254</v>
      </c>
      <c r="L147" s="263"/>
      <c r="M147" s="264" t="s">
        <v>19</v>
      </c>
      <c r="N147" s="265" t="s">
        <v>43</v>
      </c>
      <c r="O147" s="85"/>
      <c r="P147" s="214">
        <f>O147*H147</f>
        <v>0</v>
      </c>
      <c r="Q147" s="214">
        <v>0.0011000000000000001</v>
      </c>
      <c r="R147" s="214">
        <f>Q147*H147</f>
        <v>0.0011000000000000001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329</v>
      </c>
      <c r="AT147" s="216" t="s">
        <v>250</v>
      </c>
      <c r="AU147" s="216" t="s">
        <v>82</v>
      </c>
      <c r="AY147" s="18" t="s">
        <v>132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224</v>
      </c>
      <c r="BM147" s="216" t="s">
        <v>1018</v>
      </c>
    </row>
    <row r="148" s="2" customFormat="1" ht="24.15" customHeight="1">
      <c r="A148" s="39"/>
      <c r="B148" s="40"/>
      <c r="C148" s="205" t="s">
        <v>343</v>
      </c>
      <c r="D148" s="205" t="s">
        <v>134</v>
      </c>
      <c r="E148" s="206" t="s">
        <v>1019</v>
      </c>
      <c r="F148" s="207" t="s">
        <v>1020</v>
      </c>
      <c r="G148" s="208" t="s">
        <v>420</v>
      </c>
      <c r="H148" s="209">
        <v>1</v>
      </c>
      <c r="I148" s="210"/>
      <c r="J148" s="211">
        <f>ROUND(I148*H148,2)</f>
        <v>0</v>
      </c>
      <c r="K148" s="207" t="s">
        <v>138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224</v>
      </c>
      <c r="AT148" s="216" t="s">
        <v>134</v>
      </c>
      <c r="AU148" s="216" t="s">
        <v>82</v>
      </c>
      <c r="AY148" s="18" t="s">
        <v>132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224</v>
      </c>
      <c r="BM148" s="216" t="s">
        <v>1021</v>
      </c>
    </row>
    <row r="149" s="2" customFormat="1">
      <c r="A149" s="39"/>
      <c r="B149" s="40"/>
      <c r="C149" s="41"/>
      <c r="D149" s="218" t="s">
        <v>141</v>
      </c>
      <c r="E149" s="41"/>
      <c r="F149" s="219" t="s">
        <v>1022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141</v>
      </c>
      <c r="AU149" s="18" t="s">
        <v>82</v>
      </c>
    </row>
    <row r="150" s="2" customFormat="1" ht="16.5" customHeight="1">
      <c r="A150" s="39"/>
      <c r="B150" s="40"/>
      <c r="C150" s="256" t="s">
        <v>349</v>
      </c>
      <c r="D150" s="256" t="s">
        <v>250</v>
      </c>
      <c r="E150" s="257" t="s">
        <v>1023</v>
      </c>
      <c r="F150" s="258" t="s">
        <v>1024</v>
      </c>
      <c r="G150" s="259" t="s">
        <v>420</v>
      </c>
      <c r="H150" s="260">
        <v>1</v>
      </c>
      <c r="I150" s="261"/>
      <c r="J150" s="262">
        <f>ROUND(I150*H150,2)</f>
        <v>0</v>
      </c>
      <c r="K150" s="258" t="s">
        <v>138</v>
      </c>
      <c r="L150" s="263"/>
      <c r="M150" s="264" t="s">
        <v>19</v>
      </c>
      <c r="N150" s="265" t="s">
        <v>43</v>
      </c>
      <c r="O150" s="85"/>
      <c r="P150" s="214">
        <f>O150*H150</f>
        <v>0</v>
      </c>
      <c r="Q150" s="214">
        <v>0.00044999999999999999</v>
      </c>
      <c r="R150" s="214">
        <f>Q150*H150</f>
        <v>0.00044999999999999999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329</v>
      </c>
      <c r="AT150" s="216" t="s">
        <v>250</v>
      </c>
      <c r="AU150" s="216" t="s">
        <v>82</v>
      </c>
      <c r="AY150" s="18" t="s">
        <v>132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224</v>
      </c>
      <c r="BM150" s="216" t="s">
        <v>1025</v>
      </c>
    </row>
    <row r="151" s="12" customFormat="1" ht="25.92" customHeight="1">
      <c r="A151" s="12"/>
      <c r="B151" s="189"/>
      <c r="C151" s="190"/>
      <c r="D151" s="191" t="s">
        <v>71</v>
      </c>
      <c r="E151" s="192" t="s">
        <v>725</v>
      </c>
      <c r="F151" s="192" t="s">
        <v>726</v>
      </c>
      <c r="G151" s="190"/>
      <c r="H151" s="190"/>
      <c r="I151" s="193"/>
      <c r="J151" s="194">
        <f>BK151</f>
        <v>0</v>
      </c>
      <c r="K151" s="190"/>
      <c r="L151" s="195"/>
      <c r="M151" s="196"/>
      <c r="N151" s="197"/>
      <c r="O151" s="197"/>
      <c r="P151" s="198">
        <f>P152+P157+P160+P163</f>
        <v>0</v>
      </c>
      <c r="Q151" s="197"/>
      <c r="R151" s="198">
        <f>R152+R157+R160+R163</f>
        <v>0</v>
      </c>
      <c r="S151" s="197"/>
      <c r="T151" s="199">
        <f>T152+T157+T160+T163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162</v>
      </c>
      <c r="AT151" s="201" t="s">
        <v>71</v>
      </c>
      <c r="AU151" s="201" t="s">
        <v>72</v>
      </c>
      <c r="AY151" s="200" t="s">
        <v>132</v>
      </c>
      <c r="BK151" s="202">
        <f>BK152+BK157+BK160+BK163</f>
        <v>0</v>
      </c>
    </row>
    <row r="152" s="12" customFormat="1" ht="22.8" customHeight="1">
      <c r="A152" s="12"/>
      <c r="B152" s="189"/>
      <c r="C152" s="190"/>
      <c r="D152" s="191" t="s">
        <v>71</v>
      </c>
      <c r="E152" s="203" t="s">
        <v>875</v>
      </c>
      <c r="F152" s="203" t="s">
        <v>876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SUM(P153:P156)</f>
        <v>0</v>
      </c>
      <c r="Q152" s="197"/>
      <c r="R152" s="198">
        <f>SUM(R153:R156)</f>
        <v>0</v>
      </c>
      <c r="S152" s="197"/>
      <c r="T152" s="199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162</v>
      </c>
      <c r="AT152" s="201" t="s">
        <v>71</v>
      </c>
      <c r="AU152" s="201" t="s">
        <v>80</v>
      </c>
      <c r="AY152" s="200" t="s">
        <v>132</v>
      </c>
      <c r="BK152" s="202">
        <f>SUM(BK153:BK156)</f>
        <v>0</v>
      </c>
    </row>
    <row r="153" s="2" customFormat="1" ht="16.5" customHeight="1">
      <c r="A153" s="39"/>
      <c r="B153" s="40"/>
      <c r="C153" s="205" t="s">
        <v>354</v>
      </c>
      <c r="D153" s="205" t="s">
        <v>134</v>
      </c>
      <c r="E153" s="206" t="s">
        <v>1026</v>
      </c>
      <c r="F153" s="207" t="s">
        <v>1027</v>
      </c>
      <c r="G153" s="208" t="s">
        <v>731</v>
      </c>
      <c r="H153" s="209">
        <v>1</v>
      </c>
      <c r="I153" s="210"/>
      <c r="J153" s="211">
        <f>ROUND(I153*H153,2)</f>
        <v>0</v>
      </c>
      <c r="K153" s="207" t="s">
        <v>138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139</v>
      </c>
      <c r="AT153" s="216" t="s">
        <v>134</v>
      </c>
      <c r="AU153" s="216" t="s">
        <v>82</v>
      </c>
      <c r="AY153" s="18" t="s">
        <v>132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139</v>
      </c>
      <c r="BM153" s="216" t="s">
        <v>1028</v>
      </c>
    </row>
    <row r="154" s="2" customFormat="1">
      <c r="A154" s="39"/>
      <c r="B154" s="40"/>
      <c r="C154" s="41"/>
      <c r="D154" s="218" t="s">
        <v>141</v>
      </c>
      <c r="E154" s="41"/>
      <c r="F154" s="219" t="s">
        <v>1029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141</v>
      </c>
      <c r="AU154" s="18" t="s">
        <v>82</v>
      </c>
    </row>
    <row r="155" s="2" customFormat="1" ht="16.5" customHeight="1">
      <c r="A155" s="39"/>
      <c r="B155" s="40"/>
      <c r="C155" s="205" t="s">
        <v>362</v>
      </c>
      <c r="D155" s="205" t="s">
        <v>134</v>
      </c>
      <c r="E155" s="206" t="s">
        <v>877</v>
      </c>
      <c r="F155" s="207" t="s">
        <v>878</v>
      </c>
      <c r="G155" s="208" t="s">
        <v>731</v>
      </c>
      <c r="H155" s="209">
        <v>1</v>
      </c>
      <c r="I155" s="210"/>
      <c r="J155" s="211">
        <f>ROUND(I155*H155,2)</f>
        <v>0</v>
      </c>
      <c r="K155" s="207" t="s">
        <v>138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139</v>
      </c>
      <c r="AT155" s="216" t="s">
        <v>134</v>
      </c>
      <c r="AU155" s="216" t="s">
        <v>82</v>
      </c>
      <c r="AY155" s="18" t="s">
        <v>132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139</v>
      </c>
      <c r="BM155" s="216" t="s">
        <v>1030</v>
      </c>
    </row>
    <row r="156" s="2" customFormat="1">
      <c r="A156" s="39"/>
      <c r="B156" s="40"/>
      <c r="C156" s="41"/>
      <c r="D156" s="218" t="s">
        <v>141</v>
      </c>
      <c r="E156" s="41"/>
      <c r="F156" s="219" t="s">
        <v>880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141</v>
      </c>
      <c r="AU156" s="18" t="s">
        <v>82</v>
      </c>
    </row>
    <row r="157" s="12" customFormat="1" ht="22.8" customHeight="1">
      <c r="A157" s="12"/>
      <c r="B157" s="189"/>
      <c r="C157" s="190"/>
      <c r="D157" s="191" t="s">
        <v>71</v>
      </c>
      <c r="E157" s="203" t="s">
        <v>727</v>
      </c>
      <c r="F157" s="203" t="s">
        <v>728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SUM(P158:P159)</f>
        <v>0</v>
      </c>
      <c r="Q157" s="197"/>
      <c r="R157" s="198">
        <f>SUM(R158:R159)</f>
        <v>0</v>
      </c>
      <c r="S157" s="197"/>
      <c r="T157" s="199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162</v>
      </c>
      <c r="AT157" s="201" t="s">
        <v>71</v>
      </c>
      <c r="AU157" s="201" t="s">
        <v>80</v>
      </c>
      <c r="AY157" s="200" t="s">
        <v>132</v>
      </c>
      <c r="BK157" s="202">
        <f>SUM(BK158:BK159)</f>
        <v>0</v>
      </c>
    </row>
    <row r="158" s="2" customFormat="1" ht="16.5" customHeight="1">
      <c r="A158" s="39"/>
      <c r="B158" s="40"/>
      <c r="C158" s="205" t="s">
        <v>367</v>
      </c>
      <c r="D158" s="205" t="s">
        <v>134</v>
      </c>
      <c r="E158" s="206" t="s">
        <v>730</v>
      </c>
      <c r="F158" s="207" t="s">
        <v>728</v>
      </c>
      <c r="G158" s="208" t="s">
        <v>731</v>
      </c>
      <c r="H158" s="209">
        <v>1</v>
      </c>
      <c r="I158" s="210"/>
      <c r="J158" s="211">
        <f>ROUND(I158*H158,2)</f>
        <v>0</v>
      </c>
      <c r="K158" s="207" t="s">
        <v>138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139</v>
      </c>
      <c r="AT158" s="216" t="s">
        <v>134</v>
      </c>
      <c r="AU158" s="216" t="s">
        <v>82</v>
      </c>
      <c r="AY158" s="18" t="s">
        <v>132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139</v>
      </c>
      <c r="BM158" s="216" t="s">
        <v>1031</v>
      </c>
    </row>
    <row r="159" s="2" customFormat="1">
      <c r="A159" s="39"/>
      <c r="B159" s="40"/>
      <c r="C159" s="41"/>
      <c r="D159" s="218" t="s">
        <v>141</v>
      </c>
      <c r="E159" s="41"/>
      <c r="F159" s="219" t="s">
        <v>734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141</v>
      </c>
      <c r="AU159" s="18" t="s">
        <v>82</v>
      </c>
    </row>
    <row r="160" s="12" customFormat="1" ht="22.8" customHeight="1">
      <c r="A160" s="12"/>
      <c r="B160" s="189"/>
      <c r="C160" s="190"/>
      <c r="D160" s="191" t="s">
        <v>71</v>
      </c>
      <c r="E160" s="203" t="s">
        <v>1032</v>
      </c>
      <c r="F160" s="203" t="s">
        <v>1033</v>
      </c>
      <c r="G160" s="190"/>
      <c r="H160" s="190"/>
      <c r="I160" s="193"/>
      <c r="J160" s="204">
        <f>BK160</f>
        <v>0</v>
      </c>
      <c r="K160" s="190"/>
      <c r="L160" s="195"/>
      <c r="M160" s="196"/>
      <c r="N160" s="197"/>
      <c r="O160" s="197"/>
      <c r="P160" s="198">
        <f>SUM(P161:P162)</f>
        <v>0</v>
      </c>
      <c r="Q160" s="197"/>
      <c r="R160" s="198">
        <f>SUM(R161:R162)</f>
        <v>0</v>
      </c>
      <c r="S160" s="197"/>
      <c r="T160" s="199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0" t="s">
        <v>162</v>
      </c>
      <c r="AT160" s="201" t="s">
        <v>71</v>
      </c>
      <c r="AU160" s="201" t="s">
        <v>80</v>
      </c>
      <c r="AY160" s="200" t="s">
        <v>132</v>
      </c>
      <c r="BK160" s="202">
        <f>SUM(BK161:BK162)</f>
        <v>0</v>
      </c>
    </row>
    <row r="161" s="2" customFormat="1" ht="16.5" customHeight="1">
      <c r="A161" s="39"/>
      <c r="B161" s="40"/>
      <c r="C161" s="205" t="s">
        <v>372</v>
      </c>
      <c r="D161" s="205" t="s">
        <v>134</v>
      </c>
      <c r="E161" s="206" t="s">
        <v>1034</v>
      </c>
      <c r="F161" s="207" t="s">
        <v>1035</v>
      </c>
      <c r="G161" s="208" t="s">
        <v>731</v>
      </c>
      <c r="H161" s="209">
        <v>1</v>
      </c>
      <c r="I161" s="210"/>
      <c r="J161" s="211">
        <f>ROUND(I161*H161,2)</f>
        <v>0</v>
      </c>
      <c r="K161" s="207" t="s">
        <v>138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139</v>
      </c>
      <c r="AT161" s="216" t="s">
        <v>134</v>
      </c>
      <c r="AU161" s="216" t="s">
        <v>82</v>
      </c>
      <c r="AY161" s="18" t="s">
        <v>132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139</v>
      </c>
      <c r="BM161" s="216" t="s">
        <v>1036</v>
      </c>
    </row>
    <row r="162" s="2" customFormat="1">
      <c r="A162" s="39"/>
      <c r="B162" s="40"/>
      <c r="C162" s="41"/>
      <c r="D162" s="218" t="s">
        <v>141</v>
      </c>
      <c r="E162" s="41"/>
      <c r="F162" s="219" t="s">
        <v>1037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141</v>
      </c>
      <c r="AU162" s="18" t="s">
        <v>82</v>
      </c>
    </row>
    <row r="163" s="12" customFormat="1" ht="22.8" customHeight="1">
      <c r="A163" s="12"/>
      <c r="B163" s="189"/>
      <c r="C163" s="190"/>
      <c r="D163" s="191" t="s">
        <v>71</v>
      </c>
      <c r="E163" s="203" t="s">
        <v>1038</v>
      </c>
      <c r="F163" s="203" t="s">
        <v>1039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SUM(P164:P165)</f>
        <v>0</v>
      </c>
      <c r="Q163" s="197"/>
      <c r="R163" s="198">
        <f>SUM(R164:R165)</f>
        <v>0</v>
      </c>
      <c r="S163" s="197"/>
      <c r="T163" s="199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162</v>
      </c>
      <c r="AT163" s="201" t="s">
        <v>71</v>
      </c>
      <c r="AU163" s="201" t="s">
        <v>80</v>
      </c>
      <c r="AY163" s="200" t="s">
        <v>132</v>
      </c>
      <c r="BK163" s="202">
        <f>SUM(BK164:BK165)</f>
        <v>0</v>
      </c>
    </row>
    <row r="164" s="2" customFormat="1" ht="16.5" customHeight="1">
      <c r="A164" s="39"/>
      <c r="B164" s="40"/>
      <c r="C164" s="205" t="s">
        <v>379</v>
      </c>
      <c r="D164" s="205" t="s">
        <v>134</v>
      </c>
      <c r="E164" s="206" t="s">
        <v>1040</v>
      </c>
      <c r="F164" s="207" t="s">
        <v>1041</v>
      </c>
      <c r="G164" s="208" t="s">
        <v>731</v>
      </c>
      <c r="H164" s="209">
        <v>1</v>
      </c>
      <c r="I164" s="210"/>
      <c r="J164" s="211">
        <f>ROUND(I164*H164,2)</f>
        <v>0</v>
      </c>
      <c r="K164" s="207" t="s">
        <v>138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139</v>
      </c>
      <c r="AT164" s="216" t="s">
        <v>134</v>
      </c>
      <c r="AU164" s="216" t="s">
        <v>82</v>
      </c>
      <c r="AY164" s="18" t="s">
        <v>132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139</v>
      </c>
      <c r="BM164" s="216" t="s">
        <v>1042</v>
      </c>
    </row>
    <row r="165" s="2" customFormat="1">
      <c r="A165" s="39"/>
      <c r="B165" s="40"/>
      <c r="C165" s="41"/>
      <c r="D165" s="218" t="s">
        <v>141</v>
      </c>
      <c r="E165" s="41"/>
      <c r="F165" s="219" t="s">
        <v>1043</v>
      </c>
      <c r="G165" s="41"/>
      <c r="H165" s="41"/>
      <c r="I165" s="220"/>
      <c r="J165" s="41"/>
      <c r="K165" s="41"/>
      <c r="L165" s="45"/>
      <c r="M165" s="266"/>
      <c r="N165" s="267"/>
      <c r="O165" s="268"/>
      <c r="P165" s="268"/>
      <c r="Q165" s="268"/>
      <c r="R165" s="268"/>
      <c r="S165" s="268"/>
      <c r="T165" s="26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141</v>
      </c>
      <c r="AU165" s="18" t="s">
        <v>82</v>
      </c>
    </row>
    <row r="166" s="2" customFormat="1" ht="6.96" customHeight="1">
      <c r="A166" s="39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29pH1t8zx07hHwySFlKrMuchMLmyiGvEJILy4Z7MWwOjYi9aZqwaJoCizz+AM0SvkY0fbZrk51DTyNzNBcfc2w==" hashValue="R9heg8bEr7mPcOJFgDjwYt/GJHHTFlcu7R60A8jsm4gxYZ9VdBPfF9nmRVoin0smPyQRoQ709XZ5ogOC+ZGNNw==" algorithmName="SHA-512" password="CC35"/>
  <autoFilter ref="C91:K16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5" r:id="rId1" display="https://podminky.urs.cz/item/CS_URS_2023_01/741320163"/>
    <hyperlink ref="F101" r:id="rId2" display="https://podminky.urs.cz/item/CS_URS_2023_01/741122642"/>
    <hyperlink ref="F104" r:id="rId3" display="https://podminky.urs.cz/item/CS_URS_2023_01/741122641"/>
    <hyperlink ref="F108" r:id="rId4" display="https://podminky.urs.cz/item/CS_URS_2023_01/741112111"/>
    <hyperlink ref="F111" r:id="rId5" display="https://podminky.urs.cz/item/CS_URS_2023_01/741110003"/>
    <hyperlink ref="F115" r:id="rId6" display="https://podminky.urs.cz/item/CS_URS_2023_01/460932111"/>
    <hyperlink ref="F119" r:id="rId7" display="https://podminky.urs.cz/item/CS_URS_2023_01/741132146"/>
    <hyperlink ref="F122" r:id="rId8" display="https://podminky.urs.cz/item/CS_URS_2023_01/741132103"/>
    <hyperlink ref="F131" r:id="rId9" display="https://podminky.urs.cz/item/CS_URS_2023_01/741810001"/>
    <hyperlink ref="F137" r:id="rId10" display="https://podminky.urs.cz/item/CS_URS_2023_01/741122231"/>
    <hyperlink ref="F142" r:id="rId11" display="https://podminky.urs.cz/item/CS_URS_2023_01/742121001"/>
    <hyperlink ref="F146" r:id="rId12" display="https://podminky.urs.cz/item/CS_URS_2023_01/742310002"/>
    <hyperlink ref="F149" r:id="rId13" display="https://podminky.urs.cz/item/CS_URS_2023_01/742310006"/>
    <hyperlink ref="F154" r:id="rId14" display="https://podminky.urs.cz/item/CS_URS_2023_01/011464000"/>
    <hyperlink ref="F156" r:id="rId15" display="https://podminky.urs.cz/item/CS_URS_2023_01/013254000"/>
    <hyperlink ref="F159" r:id="rId16" display="https://podminky.urs.cz/item/CS_URS_2023_01/030001000"/>
    <hyperlink ref="F162" r:id="rId17" display="https://podminky.urs.cz/item/CS_URS_2023_01/044002000"/>
    <hyperlink ref="F165" r:id="rId18" display="https://podminky.urs.cz/item/CS_URS_2023_01/06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1044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1045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1046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1047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1048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1049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1050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1051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1052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1053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1054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79</v>
      </c>
      <c r="F18" s="281" t="s">
        <v>1055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1056</v>
      </c>
      <c r="F19" s="281" t="s">
        <v>1057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1058</v>
      </c>
      <c r="F20" s="281" t="s">
        <v>1059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1060</v>
      </c>
      <c r="F21" s="281" t="s">
        <v>1061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1062</v>
      </c>
      <c r="F22" s="281" t="s">
        <v>1063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1064</v>
      </c>
      <c r="F23" s="281" t="s">
        <v>1065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1066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1067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1068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1069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1070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1071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1072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1073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1074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118</v>
      </c>
      <c r="F36" s="281"/>
      <c r="G36" s="281" t="s">
        <v>1075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1076</v>
      </c>
      <c r="F37" s="281"/>
      <c r="G37" s="281" t="s">
        <v>1077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53</v>
      </c>
      <c r="F38" s="281"/>
      <c r="G38" s="281" t="s">
        <v>1078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54</v>
      </c>
      <c r="F39" s="281"/>
      <c r="G39" s="281" t="s">
        <v>1079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119</v>
      </c>
      <c r="F40" s="281"/>
      <c r="G40" s="281" t="s">
        <v>1080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120</v>
      </c>
      <c r="F41" s="281"/>
      <c r="G41" s="281" t="s">
        <v>1081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1082</v>
      </c>
      <c r="F42" s="281"/>
      <c r="G42" s="281" t="s">
        <v>1083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1084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1085</v>
      </c>
      <c r="F44" s="281"/>
      <c r="G44" s="281" t="s">
        <v>1086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122</v>
      </c>
      <c r="F45" s="281"/>
      <c r="G45" s="281" t="s">
        <v>1087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1088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1089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1090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1091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1092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1093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1094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1095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1096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1097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1098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1099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1100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1101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1102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1103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1104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1105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1106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1107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1108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1109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1110</v>
      </c>
      <c r="D76" s="299"/>
      <c r="E76" s="299"/>
      <c r="F76" s="299" t="s">
        <v>1111</v>
      </c>
      <c r="G76" s="300"/>
      <c r="H76" s="299" t="s">
        <v>54</v>
      </c>
      <c r="I76" s="299" t="s">
        <v>57</v>
      </c>
      <c r="J76" s="299" t="s">
        <v>1112</v>
      </c>
      <c r="K76" s="298"/>
    </row>
    <row r="77" s="1" customFormat="1" ht="17.25" customHeight="1">
      <c r="B77" s="296"/>
      <c r="C77" s="301" t="s">
        <v>1113</v>
      </c>
      <c r="D77" s="301"/>
      <c r="E77" s="301"/>
      <c r="F77" s="302" t="s">
        <v>1114</v>
      </c>
      <c r="G77" s="303"/>
      <c r="H77" s="301"/>
      <c r="I77" s="301"/>
      <c r="J77" s="301" t="s">
        <v>1115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53</v>
      </c>
      <c r="D79" s="306"/>
      <c r="E79" s="306"/>
      <c r="F79" s="307" t="s">
        <v>1116</v>
      </c>
      <c r="G79" s="308"/>
      <c r="H79" s="284" t="s">
        <v>1117</v>
      </c>
      <c r="I79" s="284" t="s">
        <v>1118</v>
      </c>
      <c r="J79" s="284">
        <v>20</v>
      </c>
      <c r="K79" s="298"/>
    </row>
    <row r="80" s="1" customFormat="1" ht="15" customHeight="1">
      <c r="B80" s="296"/>
      <c r="C80" s="284" t="s">
        <v>1119</v>
      </c>
      <c r="D80" s="284"/>
      <c r="E80" s="284"/>
      <c r="F80" s="307" t="s">
        <v>1116</v>
      </c>
      <c r="G80" s="308"/>
      <c r="H80" s="284" t="s">
        <v>1120</v>
      </c>
      <c r="I80" s="284" t="s">
        <v>1118</v>
      </c>
      <c r="J80" s="284">
        <v>120</v>
      </c>
      <c r="K80" s="298"/>
    </row>
    <row r="81" s="1" customFormat="1" ht="15" customHeight="1">
      <c r="B81" s="309"/>
      <c r="C81" s="284" t="s">
        <v>1121</v>
      </c>
      <c r="D81" s="284"/>
      <c r="E81" s="284"/>
      <c r="F81" s="307" t="s">
        <v>1122</v>
      </c>
      <c r="G81" s="308"/>
      <c r="H81" s="284" t="s">
        <v>1123</v>
      </c>
      <c r="I81" s="284" t="s">
        <v>1118</v>
      </c>
      <c r="J81" s="284">
        <v>50</v>
      </c>
      <c r="K81" s="298"/>
    </row>
    <row r="82" s="1" customFormat="1" ht="15" customHeight="1">
      <c r="B82" s="309"/>
      <c r="C82" s="284" t="s">
        <v>1124</v>
      </c>
      <c r="D82" s="284"/>
      <c r="E82" s="284"/>
      <c r="F82" s="307" t="s">
        <v>1116</v>
      </c>
      <c r="G82" s="308"/>
      <c r="H82" s="284" t="s">
        <v>1125</v>
      </c>
      <c r="I82" s="284" t="s">
        <v>1126</v>
      </c>
      <c r="J82" s="284"/>
      <c r="K82" s="298"/>
    </row>
    <row r="83" s="1" customFormat="1" ht="15" customHeight="1">
      <c r="B83" s="309"/>
      <c r="C83" s="310" t="s">
        <v>1127</v>
      </c>
      <c r="D83" s="310"/>
      <c r="E83" s="310"/>
      <c r="F83" s="311" t="s">
        <v>1122</v>
      </c>
      <c r="G83" s="310"/>
      <c r="H83" s="310" t="s">
        <v>1128</v>
      </c>
      <c r="I83" s="310" t="s">
        <v>1118</v>
      </c>
      <c r="J83" s="310">
        <v>15</v>
      </c>
      <c r="K83" s="298"/>
    </row>
    <row r="84" s="1" customFormat="1" ht="15" customHeight="1">
      <c r="B84" s="309"/>
      <c r="C84" s="310" t="s">
        <v>1129</v>
      </c>
      <c r="D84" s="310"/>
      <c r="E84" s="310"/>
      <c r="F84" s="311" t="s">
        <v>1122</v>
      </c>
      <c r="G84" s="310"/>
      <c r="H84" s="310" t="s">
        <v>1130</v>
      </c>
      <c r="I84" s="310" t="s">
        <v>1118</v>
      </c>
      <c r="J84" s="310">
        <v>15</v>
      </c>
      <c r="K84" s="298"/>
    </row>
    <row r="85" s="1" customFormat="1" ht="15" customHeight="1">
      <c r="B85" s="309"/>
      <c r="C85" s="310" t="s">
        <v>1131</v>
      </c>
      <c r="D85" s="310"/>
      <c r="E85" s="310"/>
      <c r="F85" s="311" t="s">
        <v>1122</v>
      </c>
      <c r="G85" s="310"/>
      <c r="H85" s="310" t="s">
        <v>1132</v>
      </c>
      <c r="I85" s="310" t="s">
        <v>1118</v>
      </c>
      <c r="J85" s="310">
        <v>20</v>
      </c>
      <c r="K85" s="298"/>
    </row>
    <row r="86" s="1" customFormat="1" ht="15" customHeight="1">
      <c r="B86" s="309"/>
      <c r="C86" s="310" t="s">
        <v>1133</v>
      </c>
      <c r="D86" s="310"/>
      <c r="E86" s="310"/>
      <c r="F86" s="311" t="s">
        <v>1122</v>
      </c>
      <c r="G86" s="310"/>
      <c r="H86" s="310" t="s">
        <v>1134</v>
      </c>
      <c r="I86" s="310" t="s">
        <v>1118</v>
      </c>
      <c r="J86" s="310">
        <v>20</v>
      </c>
      <c r="K86" s="298"/>
    </row>
    <row r="87" s="1" customFormat="1" ht="15" customHeight="1">
      <c r="B87" s="309"/>
      <c r="C87" s="284" t="s">
        <v>1135</v>
      </c>
      <c r="D87" s="284"/>
      <c r="E87" s="284"/>
      <c r="F87" s="307" t="s">
        <v>1122</v>
      </c>
      <c r="G87" s="308"/>
      <c r="H87" s="284" t="s">
        <v>1136</v>
      </c>
      <c r="I87" s="284" t="s">
        <v>1118</v>
      </c>
      <c r="J87" s="284">
        <v>50</v>
      </c>
      <c r="K87" s="298"/>
    </row>
    <row r="88" s="1" customFormat="1" ht="15" customHeight="1">
      <c r="B88" s="309"/>
      <c r="C88" s="284" t="s">
        <v>1137</v>
      </c>
      <c r="D88" s="284"/>
      <c r="E88" s="284"/>
      <c r="F88" s="307" t="s">
        <v>1122</v>
      </c>
      <c r="G88" s="308"/>
      <c r="H88" s="284" t="s">
        <v>1138</v>
      </c>
      <c r="I88" s="284" t="s">
        <v>1118</v>
      </c>
      <c r="J88" s="284">
        <v>20</v>
      </c>
      <c r="K88" s="298"/>
    </row>
    <row r="89" s="1" customFormat="1" ht="15" customHeight="1">
      <c r="B89" s="309"/>
      <c r="C89" s="284" t="s">
        <v>1139</v>
      </c>
      <c r="D89" s="284"/>
      <c r="E89" s="284"/>
      <c r="F89" s="307" t="s">
        <v>1122</v>
      </c>
      <c r="G89" s="308"/>
      <c r="H89" s="284" t="s">
        <v>1140</v>
      </c>
      <c r="I89" s="284" t="s">
        <v>1118</v>
      </c>
      <c r="J89" s="284">
        <v>20</v>
      </c>
      <c r="K89" s="298"/>
    </row>
    <row r="90" s="1" customFormat="1" ht="15" customHeight="1">
      <c r="B90" s="309"/>
      <c r="C90" s="284" t="s">
        <v>1141</v>
      </c>
      <c r="D90" s="284"/>
      <c r="E90" s="284"/>
      <c r="F90" s="307" t="s">
        <v>1122</v>
      </c>
      <c r="G90" s="308"/>
      <c r="H90" s="284" t="s">
        <v>1142</v>
      </c>
      <c r="I90" s="284" t="s">
        <v>1118</v>
      </c>
      <c r="J90" s="284">
        <v>50</v>
      </c>
      <c r="K90" s="298"/>
    </row>
    <row r="91" s="1" customFormat="1" ht="15" customHeight="1">
      <c r="B91" s="309"/>
      <c r="C91" s="284" t="s">
        <v>1143</v>
      </c>
      <c r="D91" s="284"/>
      <c r="E91" s="284"/>
      <c r="F91" s="307" t="s">
        <v>1122</v>
      </c>
      <c r="G91" s="308"/>
      <c r="H91" s="284" t="s">
        <v>1143</v>
      </c>
      <c r="I91" s="284" t="s">
        <v>1118</v>
      </c>
      <c r="J91" s="284">
        <v>50</v>
      </c>
      <c r="K91" s="298"/>
    </row>
    <row r="92" s="1" customFormat="1" ht="15" customHeight="1">
      <c r="B92" s="309"/>
      <c r="C92" s="284" t="s">
        <v>1144</v>
      </c>
      <c r="D92" s="284"/>
      <c r="E92" s="284"/>
      <c r="F92" s="307" t="s">
        <v>1122</v>
      </c>
      <c r="G92" s="308"/>
      <c r="H92" s="284" t="s">
        <v>1145</v>
      </c>
      <c r="I92" s="284" t="s">
        <v>1118</v>
      </c>
      <c r="J92" s="284">
        <v>255</v>
      </c>
      <c r="K92" s="298"/>
    </row>
    <row r="93" s="1" customFormat="1" ht="15" customHeight="1">
      <c r="B93" s="309"/>
      <c r="C93" s="284" t="s">
        <v>1146</v>
      </c>
      <c r="D93" s="284"/>
      <c r="E93" s="284"/>
      <c r="F93" s="307" t="s">
        <v>1116</v>
      </c>
      <c r="G93" s="308"/>
      <c r="H93" s="284" t="s">
        <v>1147</v>
      </c>
      <c r="I93" s="284" t="s">
        <v>1148</v>
      </c>
      <c r="J93" s="284"/>
      <c r="K93" s="298"/>
    </row>
    <row r="94" s="1" customFormat="1" ht="15" customHeight="1">
      <c r="B94" s="309"/>
      <c r="C94" s="284" t="s">
        <v>1149</v>
      </c>
      <c r="D94" s="284"/>
      <c r="E94" s="284"/>
      <c r="F94" s="307" t="s">
        <v>1116</v>
      </c>
      <c r="G94" s="308"/>
      <c r="H94" s="284" t="s">
        <v>1150</v>
      </c>
      <c r="I94" s="284" t="s">
        <v>1151</v>
      </c>
      <c r="J94" s="284"/>
      <c r="K94" s="298"/>
    </row>
    <row r="95" s="1" customFormat="1" ht="15" customHeight="1">
      <c r="B95" s="309"/>
      <c r="C95" s="284" t="s">
        <v>1152</v>
      </c>
      <c r="D95" s="284"/>
      <c r="E95" s="284"/>
      <c r="F95" s="307" t="s">
        <v>1116</v>
      </c>
      <c r="G95" s="308"/>
      <c r="H95" s="284" t="s">
        <v>1152</v>
      </c>
      <c r="I95" s="284" t="s">
        <v>1151</v>
      </c>
      <c r="J95" s="284"/>
      <c r="K95" s="298"/>
    </row>
    <row r="96" s="1" customFormat="1" ht="15" customHeight="1">
      <c r="B96" s="309"/>
      <c r="C96" s="284" t="s">
        <v>38</v>
      </c>
      <c r="D96" s="284"/>
      <c r="E96" s="284"/>
      <c r="F96" s="307" t="s">
        <v>1116</v>
      </c>
      <c r="G96" s="308"/>
      <c r="H96" s="284" t="s">
        <v>1153</v>
      </c>
      <c r="I96" s="284" t="s">
        <v>1151</v>
      </c>
      <c r="J96" s="284"/>
      <c r="K96" s="298"/>
    </row>
    <row r="97" s="1" customFormat="1" ht="15" customHeight="1">
      <c r="B97" s="309"/>
      <c r="C97" s="284" t="s">
        <v>48</v>
      </c>
      <c r="D97" s="284"/>
      <c r="E97" s="284"/>
      <c r="F97" s="307" t="s">
        <v>1116</v>
      </c>
      <c r="G97" s="308"/>
      <c r="H97" s="284" t="s">
        <v>1154</v>
      </c>
      <c r="I97" s="284" t="s">
        <v>1151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1155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1110</v>
      </c>
      <c r="D103" s="299"/>
      <c r="E103" s="299"/>
      <c r="F103" s="299" t="s">
        <v>1111</v>
      </c>
      <c r="G103" s="300"/>
      <c r="H103" s="299" t="s">
        <v>54</v>
      </c>
      <c r="I103" s="299" t="s">
        <v>57</v>
      </c>
      <c r="J103" s="299" t="s">
        <v>1112</v>
      </c>
      <c r="K103" s="298"/>
    </row>
    <row r="104" s="1" customFormat="1" ht="17.25" customHeight="1">
      <c r="B104" s="296"/>
      <c r="C104" s="301" t="s">
        <v>1113</v>
      </c>
      <c r="D104" s="301"/>
      <c r="E104" s="301"/>
      <c r="F104" s="302" t="s">
        <v>1114</v>
      </c>
      <c r="G104" s="303"/>
      <c r="H104" s="301"/>
      <c r="I104" s="301"/>
      <c r="J104" s="301" t="s">
        <v>1115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53</v>
      </c>
      <c r="D106" s="306"/>
      <c r="E106" s="306"/>
      <c r="F106" s="307" t="s">
        <v>1116</v>
      </c>
      <c r="G106" s="284"/>
      <c r="H106" s="284" t="s">
        <v>1156</v>
      </c>
      <c r="I106" s="284" t="s">
        <v>1118</v>
      </c>
      <c r="J106" s="284">
        <v>20</v>
      </c>
      <c r="K106" s="298"/>
    </row>
    <row r="107" s="1" customFormat="1" ht="15" customHeight="1">
      <c r="B107" s="296"/>
      <c r="C107" s="284" t="s">
        <v>1119</v>
      </c>
      <c r="D107" s="284"/>
      <c r="E107" s="284"/>
      <c r="F107" s="307" t="s">
        <v>1116</v>
      </c>
      <c r="G107" s="284"/>
      <c r="H107" s="284" t="s">
        <v>1156</v>
      </c>
      <c r="I107" s="284" t="s">
        <v>1118</v>
      </c>
      <c r="J107" s="284">
        <v>120</v>
      </c>
      <c r="K107" s="298"/>
    </row>
    <row r="108" s="1" customFormat="1" ht="15" customHeight="1">
      <c r="B108" s="309"/>
      <c r="C108" s="284" t="s">
        <v>1121</v>
      </c>
      <c r="D108" s="284"/>
      <c r="E108" s="284"/>
      <c r="F108" s="307" t="s">
        <v>1122</v>
      </c>
      <c r="G108" s="284"/>
      <c r="H108" s="284" t="s">
        <v>1156</v>
      </c>
      <c r="I108" s="284" t="s">
        <v>1118</v>
      </c>
      <c r="J108" s="284">
        <v>50</v>
      </c>
      <c r="K108" s="298"/>
    </row>
    <row r="109" s="1" customFormat="1" ht="15" customHeight="1">
      <c r="B109" s="309"/>
      <c r="C109" s="284" t="s">
        <v>1124</v>
      </c>
      <c r="D109" s="284"/>
      <c r="E109" s="284"/>
      <c r="F109" s="307" t="s">
        <v>1116</v>
      </c>
      <c r="G109" s="284"/>
      <c r="H109" s="284" t="s">
        <v>1156</v>
      </c>
      <c r="I109" s="284" t="s">
        <v>1126</v>
      </c>
      <c r="J109" s="284"/>
      <c r="K109" s="298"/>
    </row>
    <row r="110" s="1" customFormat="1" ht="15" customHeight="1">
      <c r="B110" s="309"/>
      <c r="C110" s="284" t="s">
        <v>1135</v>
      </c>
      <c r="D110" s="284"/>
      <c r="E110" s="284"/>
      <c r="F110" s="307" t="s">
        <v>1122</v>
      </c>
      <c r="G110" s="284"/>
      <c r="H110" s="284" t="s">
        <v>1156</v>
      </c>
      <c r="I110" s="284" t="s">
        <v>1118</v>
      </c>
      <c r="J110" s="284">
        <v>50</v>
      </c>
      <c r="K110" s="298"/>
    </row>
    <row r="111" s="1" customFormat="1" ht="15" customHeight="1">
      <c r="B111" s="309"/>
      <c r="C111" s="284" t="s">
        <v>1143</v>
      </c>
      <c r="D111" s="284"/>
      <c r="E111" s="284"/>
      <c r="F111" s="307" t="s">
        <v>1122</v>
      </c>
      <c r="G111" s="284"/>
      <c r="H111" s="284" t="s">
        <v>1156</v>
      </c>
      <c r="I111" s="284" t="s">
        <v>1118</v>
      </c>
      <c r="J111" s="284">
        <v>50</v>
      </c>
      <c r="K111" s="298"/>
    </row>
    <row r="112" s="1" customFormat="1" ht="15" customHeight="1">
      <c r="B112" s="309"/>
      <c r="C112" s="284" t="s">
        <v>1141</v>
      </c>
      <c r="D112" s="284"/>
      <c r="E112" s="284"/>
      <c r="F112" s="307" t="s">
        <v>1122</v>
      </c>
      <c r="G112" s="284"/>
      <c r="H112" s="284" t="s">
        <v>1156</v>
      </c>
      <c r="I112" s="284" t="s">
        <v>1118</v>
      </c>
      <c r="J112" s="284">
        <v>50</v>
      </c>
      <c r="K112" s="298"/>
    </row>
    <row r="113" s="1" customFormat="1" ht="15" customHeight="1">
      <c r="B113" s="309"/>
      <c r="C113" s="284" t="s">
        <v>53</v>
      </c>
      <c r="D113" s="284"/>
      <c r="E113" s="284"/>
      <c r="F113" s="307" t="s">
        <v>1116</v>
      </c>
      <c r="G113" s="284"/>
      <c r="H113" s="284" t="s">
        <v>1157</v>
      </c>
      <c r="I113" s="284" t="s">
        <v>1118</v>
      </c>
      <c r="J113" s="284">
        <v>20</v>
      </c>
      <c r="K113" s="298"/>
    </row>
    <row r="114" s="1" customFormat="1" ht="15" customHeight="1">
      <c r="B114" s="309"/>
      <c r="C114" s="284" t="s">
        <v>1158</v>
      </c>
      <c r="D114" s="284"/>
      <c r="E114" s="284"/>
      <c r="F114" s="307" t="s">
        <v>1116</v>
      </c>
      <c r="G114" s="284"/>
      <c r="H114" s="284" t="s">
        <v>1159</v>
      </c>
      <c r="I114" s="284" t="s">
        <v>1118</v>
      </c>
      <c r="J114" s="284">
        <v>120</v>
      </c>
      <c r="K114" s="298"/>
    </row>
    <row r="115" s="1" customFormat="1" ht="15" customHeight="1">
      <c r="B115" s="309"/>
      <c r="C115" s="284" t="s">
        <v>38</v>
      </c>
      <c r="D115" s="284"/>
      <c r="E115" s="284"/>
      <c r="F115" s="307" t="s">
        <v>1116</v>
      </c>
      <c r="G115" s="284"/>
      <c r="H115" s="284" t="s">
        <v>1160</v>
      </c>
      <c r="I115" s="284" t="s">
        <v>1151</v>
      </c>
      <c r="J115" s="284"/>
      <c r="K115" s="298"/>
    </row>
    <row r="116" s="1" customFormat="1" ht="15" customHeight="1">
      <c r="B116" s="309"/>
      <c r="C116" s="284" t="s">
        <v>48</v>
      </c>
      <c r="D116" s="284"/>
      <c r="E116" s="284"/>
      <c r="F116" s="307" t="s">
        <v>1116</v>
      </c>
      <c r="G116" s="284"/>
      <c r="H116" s="284" t="s">
        <v>1161</v>
      </c>
      <c r="I116" s="284" t="s">
        <v>1151</v>
      </c>
      <c r="J116" s="284"/>
      <c r="K116" s="298"/>
    </row>
    <row r="117" s="1" customFormat="1" ht="15" customHeight="1">
      <c r="B117" s="309"/>
      <c r="C117" s="284" t="s">
        <v>57</v>
      </c>
      <c r="D117" s="284"/>
      <c r="E117" s="284"/>
      <c r="F117" s="307" t="s">
        <v>1116</v>
      </c>
      <c r="G117" s="284"/>
      <c r="H117" s="284" t="s">
        <v>1162</v>
      </c>
      <c r="I117" s="284" t="s">
        <v>1163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1164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1110</v>
      </c>
      <c r="D123" s="299"/>
      <c r="E123" s="299"/>
      <c r="F123" s="299" t="s">
        <v>1111</v>
      </c>
      <c r="G123" s="300"/>
      <c r="H123" s="299" t="s">
        <v>54</v>
      </c>
      <c r="I123" s="299" t="s">
        <v>57</v>
      </c>
      <c r="J123" s="299" t="s">
        <v>1112</v>
      </c>
      <c r="K123" s="328"/>
    </row>
    <row r="124" s="1" customFormat="1" ht="17.25" customHeight="1">
      <c r="B124" s="327"/>
      <c r="C124" s="301" t="s">
        <v>1113</v>
      </c>
      <c r="D124" s="301"/>
      <c r="E124" s="301"/>
      <c r="F124" s="302" t="s">
        <v>1114</v>
      </c>
      <c r="G124" s="303"/>
      <c r="H124" s="301"/>
      <c r="I124" s="301"/>
      <c r="J124" s="301" t="s">
        <v>1115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1119</v>
      </c>
      <c r="D126" s="306"/>
      <c r="E126" s="306"/>
      <c r="F126" s="307" t="s">
        <v>1116</v>
      </c>
      <c r="G126" s="284"/>
      <c r="H126" s="284" t="s">
        <v>1156</v>
      </c>
      <c r="I126" s="284" t="s">
        <v>1118</v>
      </c>
      <c r="J126" s="284">
        <v>120</v>
      </c>
      <c r="K126" s="332"/>
    </row>
    <row r="127" s="1" customFormat="1" ht="15" customHeight="1">
      <c r="B127" s="329"/>
      <c r="C127" s="284" t="s">
        <v>1165</v>
      </c>
      <c r="D127" s="284"/>
      <c r="E127" s="284"/>
      <c r="F127" s="307" t="s">
        <v>1116</v>
      </c>
      <c r="G127" s="284"/>
      <c r="H127" s="284" t="s">
        <v>1166</v>
      </c>
      <c r="I127" s="284" t="s">
        <v>1118</v>
      </c>
      <c r="J127" s="284" t="s">
        <v>1167</v>
      </c>
      <c r="K127" s="332"/>
    </row>
    <row r="128" s="1" customFormat="1" ht="15" customHeight="1">
      <c r="B128" s="329"/>
      <c r="C128" s="284" t="s">
        <v>1064</v>
      </c>
      <c r="D128" s="284"/>
      <c r="E128" s="284"/>
      <c r="F128" s="307" t="s">
        <v>1116</v>
      </c>
      <c r="G128" s="284"/>
      <c r="H128" s="284" t="s">
        <v>1168</v>
      </c>
      <c r="I128" s="284" t="s">
        <v>1118</v>
      </c>
      <c r="J128" s="284" t="s">
        <v>1167</v>
      </c>
      <c r="K128" s="332"/>
    </row>
    <row r="129" s="1" customFormat="1" ht="15" customHeight="1">
      <c r="B129" s="329"/>
      <c r="C129" s="284" t="s">
        <v>1127</v>
      </c>
      <c r="D129" s="284"/>
      <c r="E129" s="284"/>
      <c r="F129" s="307" t="s">
        <v>1122</v>
      </c>
      <c r="G129" s="284"/>
      <c r="H129" s="284" t="s">
        <v>1128</v>
      </c>
      <c r="I129" s="284" t="s">
        <v>1118</v>
      </c>
      <c r="J129" s="284">
        <v>15</v>
      </c>
      <c r="K129" s="332"/>
    </row>
    <row r="130" s="1" customFormat="1" ht="15" customHeight="1">
      <c r="B130" s="329"/>
      <c r="C130" s="310" t="s">
        <v>1129</v>
      </c>
      <c r="D130" s="310"/>
      <c r="E130" s="310"/>
      <c r="F130" s="311" t="s">
        <v>1122</v>
      </c>
      <c r="G130" s="310"/>
      <c r="H130" s="310" t="s">
        <v>1130</v>
      </c>
      <c r="I130" s="310" t="s">
        <v>1118</v>
      </c>
      <c r="J130" s="310">
        <v>15</v>
      </c>
      <c r="K130" s="332"/>
    </row>
    <row r="131" s="1" customFormat="1" ht="15" customHeight="1">
      <c r="B131" s="329"/>
      <c r="C131" s="310" t="s">
        <v>1131</v>
      </c>
      <c r="D131" s="310"/>
      <c r="E131" s="310"/>
      <c r="F131" s="311" t="s">
        <v>1122</v>
      </c>
      <c r="G131" s="310"/>
      <c r="H131" s="310" t="s">
        <v>1132</v>
      </c>
      <c r="I131" s="310" t="s">
        <v>1118</v>
      </c>
      <c r="J131" s="310">
        <v>20</v>
      </c>
      <c r="K131" s="332"/>
    </row>
    <row r="132" s="1" customFormat="1" ht="15" customHeight="1">
      <c r="B132" s="329"/>
      <c r="C132" s="310" t="s">
        <v>1133</v>
      </c>
      <c r="D132" s="310"/>
      <c r="E132" s="310"/>
      <c r="F132" s="311" t="s">
        <v>1122</v>
      </c>
      <c r="G132" s="310"/>
      <c r="H132" s="310" t="s">
        <v>1134</v>
      </c>
      <c r="I132" s="310" t="s">
        <v>1118</v>
      </c>
      <c r="J132" s="310">
        <v>20</v>
      </c>
      <c r="K132" s="332"/>
    </row>
    <row r="133" s="1" customFormat="1" ht="15" customHeight="1">
      <c r="B133" s="329"/>
      <c r="C133" s="284" t="s">
        <v>1121</v>
      </c>
      <c r="D133" s="284"/>
      <c r="E133" s="284"/>
      <c r="F133" s="307" t="s">
        <v>1122</v>
      </c>
      <c r="G133" s="284"/>
      <c r="H133" s="284" t="s">
        <v>1156</v>
      </c>
      <c r="I133" s="284" t="s">
        <v>1118</v>
      </c>
      <c r="J133" s="284">
        <v>50</v>
      </c>
      <c r="K133" s="332"/>
    </row>
    <row r="134" s="1" customFormat="1" ht="15" customHeight="1">
      <c r="B134" s="329"/>
      <c r="C134" s="284" t="s">
        <v>1135</v>
      </c>
      <c r="D134" s="284"/>
      <c r="E134" s="284"/>
      <c r="F134" s="307" t="s">
        <v>1122</v>
      </c>
      <c r="G134" s="284"/>
      <c r="H134" s="284" t="s">
        <v>1156</v>
      </c>
      <c r="I134" s="284" t="s">
        <v>1118</v>
      </c>
      <c r="J134" s="284">
        <v>50</v>
      </c>
      <c r="K134" s="332"/>
    </row>
    <row r="135" s="1" customFormat="1" ht="15" customHeight="1">
      <c r="B135" s="329"/>
      <c r="C135" s="284" t="s">
        <v>1141</v>
      </c>
      <c r="D135" s="284"/>
      <c r="E135" s="284"/>
      <c r="F135" s="307" t="s">
        <v>1122</v>
      </c>
      <c r="G135" s="284"/>
      <c r="H135" s="284" t="s">
        <v>1156</v>
      </c>
      <c r="I135" s="284" t="s">
        <v>1118</v>
      </c>
      <c r="J135" s="284">
        <v>50</v>
      </c>
      <c r="K135" s="332"/>
    </row>
    <row r="136" s="1" customFormat="1" ht="15" customHeight="1">
      <c r="B136" s="329"/>
      <c r="C136" s="284" t="s">
        <v>1143</v>
      </c>
      <c r="D136" s="284"/>
      <c r="E136" s="284"/>
      <c r="F136" s="307" t="s">
        <v>1122</v>
      </c>
      <c r="G136" s="284"/>
      <c r="H136" s="284" t="s">
        <v>1156</v>
      </c>
      <c r="I136" s="284" t="s">
        <v>1118</v>
      </c>
      <c r="J136" s="284">
        <v>50</v>
      </c>
      <c r="K136" s="332"/>
    </row>
    <row r="137" s="1" customFormat="1" ht="15" customHeight="1">
      <c r="B137" s="329"/>
      <c r="C137" s="284" t="s">
        <v>1144</v>
      </c>
      <c r="D137" s="284"/>
      <c r="E137" s="284"/>
      <c r="F137" s="307" t="s">
        <v>1122</v>
      </c>
      <c r="G137" s="284"/>
      <c r="H137" s="284" t="s">
        <v>1169</v>
      </c>
      <c r="I137" s="284" t="s">
        <v>1118</v>
      </c>
      <c r="J137" s="284">
        <v>255</v>
      </c>
      <c r="K137" s="332"/>
    </row>
    <row r="138" s="1" customFormat="1" ht="15" customHeight="1">
      <c r="B138" s="329"/>
      <c r="C138" s="284" t="s">
        <v>1146</v>
      </c>
      <c r="D138" s="284"/>
      <c r="E138" s="284"/>
      <c r="F138" s="307" t="s">
        <v>1116</v>
      </c>
      <c r="G138" s="284"/>
      <c r="H138" s="284" t="s">
        <v>1170</v>
      </c>
      <c r="I138" s="284" t="s">
        <v>1148</v>
      </c>
      <c r="J138" s="284"/>
      <c r="K138" s="332"/>
    </row>
    <row r="139" s="1" customFormat="1" ht="15" customHeight="1">
      <c r="B139" s="329"/>
      <c r="C139" s="284" t="s">
        <v>1149</v>
      </c>
      <c r="D139" s="284"/>
      <c r="E139" s="284"/>
      <c r="F139" s="307" t="s">
        <v>1116</v>
      </c>
      <c r="G139" s="284"/>
      <c r="H139" s="284" t="s">
        <v>1171</v>
      </c>
      <c r="I139" s="284" t="s">
        <v>1151</v>
      </c>
      <c r="J139" s="284"/>
      <c r="K139" s="332"/>
    </row>
    <row r="140" s="1" customFormat="1" ht="15" customHeight="1">
      <c r="B140" s="329"/>
      <c r="C140" s="284" t="s">
        <v>1152</v>
      </c>
      <c r="D140" s="284"/>
      <c r="E140" s="284"/>
      <c r="F140" s="307" t="s">
        <v>1116</v>
      </c>
      <c r="G140" s="284"/>
      <c r="H140" s="284" t="s">
        <v>1152</v>
      </c>
      <c r="I140" s="284" t="s">
        <v>1151</v>
      </c>
      <c r="J140" s="284"/>
      <c r="K140" s="332"/>
    </row>
    <row r="141" s="1" customFormat="1" ht="15" customHeight="1">
      <c r="B141" s="329"/>
      <c r="C141" s="284" t="s">
        <v>38</v>
      </c>
      <c r="D141" s="284"/>
      <c r="E141" s="284"/>
      <c r="F141" s="307" t="s">
        <v>1116</v>
      </c>
      <c r="G141" s="284"/>
      <c r="H141" s="284" t="s">
        <v>1172</v>
      </c>
      <c r="I141" s="284" t="s">
        <v>1151</v>
      </c>
      <c r="J141" s="284"/>
      <c r="K141" s="332"/>
    </row>
    <row r="142" s="1" customFormat="1" ht="15" customHeight="1">
      <c r="B142" s="329"/>
      <c r="C142" s="284" t="s">
        <v>1173</v>
      </c>
      <c r="D142" s="284"/>
      <c r="E142" s="284"/>
      <c r="F142" s="307" t="s">
        <v>1116</v>
      </c>
      <c r="G142" s="284"/>
      <c r="H142" s="284" t="s">
        <v>1174</v>
      </c>
      <c r="I142" s="284" t="s">
        <v>1151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1175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1110</v>
      </c>
      <c r="D148" s="299"/>
      <c r="E148" s="299"/>
      <c r="F148" s="299" t="s">
        <v>1111</v>
      </c>
      <c r="G148" s="300"/>
      <c r="H148" s="299" t="s">
        <v>54</v>
      </c>
      <c r="I148" s="299" t="s">
        <v>57</v>
      </c>
      <c r="J148" s="299" t="s">
        <v>1112</v>
      </c>
      <c r="K148" s="298"/>
    </row>
    <row r="149" s="1" customFormat="1" ht="17.25" customHeight="1">
      <c r="B149" s="296"/>
      <c r="C149" s="301" t="s">
        <v>1113</v>
      </c>
      <c r="D149" s="301"/>
      <c r="E149" s="301"/>
      <c r="F149" s="302" t="s">
        <v>1114</v>
      </c>
      <c r="G149" s="303"/>
      <c r="H149" s="301"/>
      <c r="I149" s="301"/>
      <c r="J149" s="301" t="s">
        <v>1115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1119</v>
      </c>
      <c r="D151" s="284"/>
      <c r="E151" s="284"/>
      <c r="F151" s="337" t="s">
        <v>1116</v>
      </c>
      <c r="G151" s="284"/>
      <c r="H151" s="336" t="s">
        <v>1156</v>
      </c>
      <c r="I151" s="336" t="s">
        <v>1118</v>
      </c>
      <c r="J151" s="336">
        <v>120</v>
      </c>
      <c r="K151" s="332"/>
    </row>
    <row r="152" s="1" customFormat="1" ht="15" customHeight="1">
      <c r="B152" s="309"/>
      <c r="C152" s="336" t="s">
        <v>1165</v>
      </c>
      <c r="D152" s="284"/>
      <c r="E152" s="284"/>
      <c r="F152" s="337" t="s">
        <v>1116</v>
      </c>
      <c r="G152" s="284"/>
      <c r="H152" s="336" t="s">
        <v>1176</v>
      </c>
      <c r="I152" s="336" t="s">
        <v>1118</v>
      </c>
      <c r="J152" s="336" t="s">
        <v>1167</v>
      </c>
      <c r="K152" s="332"/>
    </row>
    <row r="153" s="1" customFormat="1" ht="15" customHeight="1">
      <c r="B153" s="309"/>
      <c r="C153" s="336" t="s">
        <v>1064</v>
      </c>
      <c r="D153" s="284"/>
      <c r="E153" s="284"/>
      <c r="F153" s="337" t="s">
        <v>1116</v>
      </c>
      <c r="G153" s="284"/>
      <c r="H153" s="336" t="s">
        <v>1177</v>
      </c>
      <c r="I153" s="336" t="s">
        <v>1118</v>
      </c>
      <c r="J153" s="336" t="s">
        <v>1167</v>
      </c>
      <c r="K153" s="332"/>
    </row>
    <row r="154" s="1" customFormat="1" ht="15" customHeight="1">
      <c r="B154" s="309"/>
      <c r="C154" s="336" t="s">
        <v>1121</v>
      </c>
      <c r="D154" s="284"/>
      <c r="E154" s="284"/>
      <c r="F154" s="337" t="s">
        <v>1122</v>
      </c>
      <c r="G154" s="284"/>
      <c r="H154" s="336" t="s">
        <v>1156</v>
      </c>
      <c r="I154" s="336" t="s">
        <v>1118</v>
      </c>
      <c r="J154" s="336">
        <v>50</v>
      </c>
      <c r="K154" s="332"/>
    </row>
    <row r="155" s="1" customFormat="1" ht="15" customHeight="1">
      <c r="B155" s="309"/>
      <c r="C155" s="336" t="s">
        <v>1124</v>
      </c>
      <c r="D155" s="284"/>
      <c r="E155" s="284"/>
      <c r="F155" s="337" t="s">
        <v>1116</v>
      </c>
      <c r="G155" s="284"/>
      <c r="H155" s="336" t="s">
        <v>1156</v>
      </c>
      <c r="I155" s="336" t="s">
        <v>1126</v>
      </c>
      <c r="J155" s="336"/>
      <c r="K155" s="332"/>
    </row>
    <row r="156" s="1" customFormat="1" ht="15" customHeight="1">
      <c r="B156" s="309"/>
      <c r="C156" s="336" t="s">
        <v>1135</v>
      </c>
      <c r="D156" s="284"/>
      <c r="E156" s="284"/>
      <c r="F156" s="337" t="s">
        <v>1122</v>
      </c>
      <c r="G156" s="284"/>
      <c r="H156" s="336" t="s">
        <v>1156</v>
      </c>
      <c r="I156" s="336" t="s">
        <v>1118</v>
      </c>
      <c r="J156" s="336">
        <v>50</v>
      </c>
      <c r="K156" s="332"/>
    </row>
    <row r="157" s="1" customFormat="1" ht="15" customHeight="1">
      <c r="B157" s="309"/>
      <c r="C157" s="336" t="s">
        <v>1143</v>
      </c>
      <c r="D157" s="284"/>
      <c r="E157" s="284"/>
      <c r="F157" s="337" t="s">
        <v>1122</v>
      </c>
      <c r="G157" s="284"/>
      <c r="H157" s="336" t="s">
        <v>1156</v>
      </c>
      <c r="I157" s="336" t="s">
        <v>1118</v>
      </c>
      <c r="J157" s="336">
        <v>50</v>
      </c>
      <c r="K157" s="332"/>
    </row>
    <row r="158" s="1" customFormat="1" ht="15" customHeight="1">
      <c r="B158" s="309"/>
      <c r="C158" s="336" t="s">
        <v>1141</v>
      </c>
      <c r="D158" s="284"/>
      <c r="E158" s="284"/>
      <c r="F158" s="337" t="s">
        <v>1122</v>
      </c>
      <c r="G158" s="284"/>
      <c r="H158" s="336" t="s">
        <v>1156</v>
      </c>
      <c r="I158" s="336" t="s">
        <v>1118</v>
      </c>
      <c r="J158" s="336">
        <v>50</v>
      </c>
      <c r="K158" s="332"/>
    </row>
    <row r="159" s="1" customFormat="1" ht="15" customHeight="1">
      <c r="B159" s="309"/>
      <c r="C159" s="336" t="s">
        <v>93</v>
      </c>
      <c r="D159" s="284"/>
      <c r="E159" s="284"/>
      <c r="F159" s="337" t="s">
        <v>1116</v>
      </c>
      <c r="G159" s="284"/>
      <c r="H159" s="336" t="s">
        <v>1178</v>
      </c>
      <c r="I159" s="336" t="s">
        <v>1118</v>
      </c>
      <c r="J159" s="336" t="s">
        <v>1179</v>
      </c>
      <c r="K159" s="332"/>
    </row>
    <row r="160" s="1" customFormat="1" ht="15" customHeight="1">
      <c r="B160" s="309"/>
      <c r="C160" s="336" t="s">
        <v>1180</v>
      </c>
      <c r="D160" s="284"/>
      <c r="E160" s="284"/>
      <c r="F160" s="337" t="s">
        <v>1116</v>
      </c>
      <c r="G160" s="284"/>
      <c r="H160" s="336" t="s">
        <v>1181</v>
      </c>
      <c r="I160" s="336" t="s">
        <v>1151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1182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1110</v>
      </c>
      <c r="D166" s="299"/>
      <c r="E166" s="299"/>
      <c r="F166" s="299" t="s">
        <v>1111</v>
      </c>
      <c r="G166" s="341"/>
      <c r="H166" s="342" t="s">
        <v>54</v>
      </c>
      <c r="I166" s="342" t="s">
        <v>57</v>
      </c>
      <c r="J166" s="299" t="s">
        <v>1112</v>
      </c>
      <c r="K166" s="276"/>
    </row>
    <row r="167" s="1" customFormat="1" ht="17.25" customHeight="1">
      <c r="B167" s="277"/>
      <c r="C167" s="301" t="s">
        <v>1113</v>
      </c>
      <c r="D167" s="301"/>
      <c r="E167" s="301"/>
      <c r="F167" s="302" t="s">
        <v>1114</v>
      </c>
      <c r="G167" s="343"/>
      <c r="H167" s="344"/>
      <c r="I167" s="344"/>
      <c r="J167" s="301" t="s">
        <v>1115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1119</v>
      </c>
      <c r="D169" s="284"/>
      <c r="E169" s="284"/>
      <c r="F169" s="307" t="s">
        <v>1116</v>
      </c>
      <c r="G169" s="284"/>
      <c r="H169" s="284" t="s">
        <v>1156</v>
      </c>
      <c r="I169" s="284" t="s">
        <v>1118</v>
      </c>
      <c r="J169" s="284">
        <v>120</v>
      </c>
      <c r="K169" s="332"/>
    </row>
    <row r="170" s="1" customFormat="1" ht="15" customHeight="1">
      <c r="B170" s="309"/>
      <c r="C170" s="284" t="s">
        <v>1165</v>
      </c>
      <c r="D170" s="284"/>
      <c r="E170" s="284"/>
      <c r="F170" s="307" t="s">
        <v>1116</v>
      </c>
      <c r="G170" s="284"/>
      <c r="H170" s="284" t="s">
        <v>1166</v>
      </c>
      <c r="I170" s="284" t="s">
        <v>1118</v>
      </c>
      <c r="J170" s="284" t="s">
        <v>1167</v>
      </c>
      <c r="K170" s="332"/>
    </row>
    <row r="171" s="1" customFormat="1" ht="15" customHeight="1">
      <c r="B171" s="309"/>
      <c r="C171" s="284" t="s">
        <v>1064</v>
      </c>
      <c r="D171" s="284"/>
      <c r="E171" s="284"/>
      <c r="F171" s="307" t="s">
        <v>1116</v>
      </c>
      <c r="G171" s="284"/>
      <c r="H171" s="284" t="s">
        <v>1183</v>
      </c>
      <c r="I171" s="284" t="s">
        <v>1118</v>
      </c>
      <c r="J171" s="284" t="s">
        <v>1167</v>
      </c>
      <c r="K171" s="332"/>
    </row>
    <row r="172" s="1" customFormat="1" ht="15" customHeight="1">
      <c r="B172" s="309"/>
      <c r="C172" s="284" t="s">
        <v>1121</v>
      </c>
      <c r="D172" s="284"/>
      <c r="E172" s="284"/>
      <c r="F172" s="307" t="s">
        <v>1122</v>
      </c>
      <c r="G172" s="284"/>
      <c r="H172" s="284" t="s">
        <v>1183</v>
      </c>
      <c r="I172" s="284" t="s">
        <v>1118</v>
      </c>
      <c r="J172" s="284">
        <v>50</v>
      </c>
      <c r="K172" s="332"/>
    </row>
    <row r="173" s="1" customFormat="1" ht="15" customHeight="1">
      <c r="B173" s="309"/>
      <c r="C173" s="284" t="s">
        <v>1124</v>
      </c>
      <c r="D173" s="284"/>
      <c r="E173" s="284"/>
      <c r="F173" s="307" t="s">
        <v>1116</v>
      </c>
      <c r="G173" s="284"/>
      <c r="H173" s="284" t="s">
        <v>1183</v>
      </c>
      <c r="I173" s="284" t="s">
        <v>1126</v>
      </c>
      <c r="J173" s="284"/>
      <c r="K173" s="332"/>
    </row>
    <row r="174" s="1" customFormat="1" ht="15" customHeight="1">
      <c r="B174" s="309"/>
      <c r="C174" s="284" t="s">
        <v>1135</v>
      </c>
      <c r="D174" s="284"/>
      <c r="E174" s="284"/>
      <c r="F174" s="307" t="s">
        <v>1122</v>
      </c>
      <c r="G174" s="284"/>
      <c r="H174" s="284" t="s">
        <v>1183</v>
      </c>
      <c r="I174" s="284" t="s">
        <v>1118</v>
      </c>
      <c r="J174" s="284">
        <v>50</v>
      </c>
      <c r="K174" s="332"/>
    </row>
    <row r="175" s="1" customFormat="1" ht="15" customHeight="1">
      <c r="B175" s="309"/>
      <c r="C175" s="284" t="s">
        <v>1143</v>
      </c>
      <c r="D175" s="284"/>
      <c r="E175" s="284"/>
      <c r="F175" s="307" t="s">
        <v>1122</v>
      </c>
      <c r="G175" s="284"/>
      <c r="H175" s="284" t="s">
        <v>1183</v>
      </c>
      <c r="I175" s="284" t="s">
        <v>1118</v>
      </c>
      <c r="J175" s="284">
        <v>50</v>
      </c>
      <c r="K175" s="332"/>
    </row>
    <row r="176" s="1" customFormat="1" ht="15" customHeight="1">
      <c r="B176" s="309"/>
      <c r="C176" s="284" t="s">
        <v>1141</v>
      </c>
      <c r="D176" s="284"/>
      <c r="E176" s="284"/>
      <c r="F176" s="307" t="s">
        <v>1122</v>
      </c>
      <c r="G176" s="284"/>
      <c r="H176" s="284" t="s">
        <v>1183</v>
      </c>
      <c r="I176" s="284" t="s">
        <v>1118</v>
      </c>
      <c r="J176" s="284">
        <v>50</v>
      </c>
      <c r="K176" s="332"/>
    </row>
    <row r="177" s="1" customFormat="1" ht="15" customHeight="1">
      <c r="B177" s="309"/>
      <c r="C177" s="284" t="s">
        <v>118</v>
      </c>
      <c r="D177" s="284"/>
      <c r="E177" s="284"/>
      <c r="F177" s="307" t="s">
        <v>1116</v>
      </c>
      <c r="G177" s="284"/>
      <c r="H177" s="284" t="s">
        <v>1184</v>
      </c>
      <c r="I177" s="284" t="s">
        <v>1185</v>
      </c>
      <c r="J177" s="284"/>
      <c r="K177" s="332"/>
    </row>
    <row r="178" s="1" customFormat="1" ht="15" customHeight="1">
      <c r="B178" s="309"/>
      <c r="C178" s="284" t="s">
        <v>57</v>
      </c>
      <c r="D178" s="284"/>
      <c r="E178" s="284"/>
      <c r="F178" s="307" t="s">
        <v>1116</v>
      </c>
      <c r="G178" s="284"/>
      <c r="H178" s="284" t="s">
        <v>1186</v>
      </c>
      <c r="I178" s="284" t="s">
        <v>1187</v>
      </c>
      <c r="J178" s="284">
        <v>1</v>
      </c>
      <c r="K178" s="332"/>
    </row>
    <row r="179" s="1" customFormat="1" ht="15" customHeight="1">
      <c r="B179" s="309"/>
      <c r="C179" s="284" t="s">
        <v>53</v>
      </c>
      <c r="D179" s="284"/>
      <c r="E179" s="284"/>
      <c r="F179" s="307" t="s">
        <v>1116</v>
      </c>
      <c r="G179" s="284"/>
      <c r="H179" s="284" t="s">
        <v>1188</v>
      </c>
      <c r="I179" s="284" t="s">
        <v>1118</v>
      </c>
      <c r="J179" s="284">
        <v>20</v>
      </c>
      <c r="K179" s="332"/>
    </row>
    <row r="180" s="1" customFormat="1" ht="15" customHeight="1">
      <c r="B180" s="309"/>
      <c r="C180" s="284" t="s">
        <v>54</v>
      </c>
      <c r="D180" s="284"/>
      <c r="E180" s="284"/>
      <c r="F180" s="307" t="s">
        <v>1116</v>
      </c>
      <c r="G180" s="284"/>
      <c r="H180" s="284" t="s">
        <v>1189</v>
      </c>
      <c r="I180" s="284" t="s">
        <v>1118</v>
      </c>
      <c r="J180" s="284">
        <v>255</v>
      </c>
      <c r="K180" s="332"/>
    </row>
    <row r="181" s="1" customFormat="1" ht="15" customHeight="1">
      <c r="B181" s="309"/>
      <c r="C181" s="284" t="s">
        <v>119</v>
      </c>
      <c r="D181" s="284"/>
      <c r="E181" s="284"/>
      <c r="F181" s="307" t="s">
        <v>1116</v>
      </c>
      <c r="G181" s="284"/>
      <c r="H181" s="284" t="s">
        <v>1080</v>
      </c>
      <c r="I181" s="284" t="s">
        <v>1118</v>
      </c>
      <c r="J181" s="284">
        <v>10</v>
      </c>
      <c r="K181" s="332"/>
    </row>
    <row r="182" s="1" customFormat="1" ht="15" customHeight="1">
      <c r="B182" s="309"/>
      <c r="C182" s="284" t="s">
        <v>120</v>
      </c>
      <c r="D182" s="284"/>
      <c r="E182" s="284"/>
      <c r="F182" s="307" t="s">
        <v>1116</v>
      </c>
      <c r="G182" s="284"/>
      <c r="H182" s="284" t="s">
        <v>1190</v>
      </c>
      <c r="I182" s="284" t="s">
        <v>1151</v>
      </c>
      <c r="J182" s="284"/>
      <c r="K182" s="332"/>
    </row>
    <row r="183" s="1" customFormat="1" ht="15" customHeight="1">
      <c r="B183" s="309"/>
      <c r="C183" s="284" t="s">
        <v>1191</v>
      </c>
      <c r="D183" s="284"/>
      <c r="E183" s="284"/>
      <c r="F183" s="307" t="s">
        <v>1116</v>
      </c>
      <c r="G183" s="284"/>
      <c r="H183" s="284" t="s">
        <v>1192</v>
      </c>
      <c r="I183" s="284" t="s">
        <v>1151</v>
      </c>
      <c r="J183" s="284"/>
      <c r="K183" s="332"/>
    </row>
    <row r="184" s="1" customFormat="1" ht="15" customHeight="1">
      <c r="B184" s="309"/>
      <c r="C184" s="284" t="s">
        <v>1180</v>
      </c>
      <c r="D184" s="284"/>
      <c r="E184" s="284"/>
      <c r="F184" s="307" t="s">
        <v>1116</v>
      </c>
      <c r="G184" s="284"/>
      <c r="H184" s="284" t="s">
        <v>1193</v>
      </c>
      <c r="I184" s="284" t="s">
        <v>1151</v>
      </c>
      <c r="J184" s="284"/>
      <c r="K184" s="332"/>
    </row>
    <row r="185" s="1" customFormat="1" ht="15" customHeight="1">
      <c r="B185" s="309"/>
      <c r="C185" s="284" t="s">
        <v>122</v>
      </c>
      <c r="D185" s="284"/>
      <c r="E185" s="284"/>
      <c r="F185" s="307" t="s">
        <v>1122</v>
      </c>
      <c r="G185" s="284"/>
      <c r="H185" s="284" t="s">
        <v>1194</v>
      </c>
      <c r="I185" s="284" t="s">
        <v>1118</v>
      </c>
      <c r="J185" s="284">
        <v>50</v>
      </c>
      <c r="K185" s="332"/>
    </row>
    <row r="186" s="1" customFormat="1" ht="15" customHeight="1">
      <c r="B186" s="309"/>
      <c r="C186" s="284" t="s">
        <v>1195</v>
      </c>
      <c r="D186" s="284"/>
      <c r="E186" s="284"/>
      <c r="F186" s="307" t="s">
        <v>1122</v>
      </c>
      <c r="G186" s="284"/>
      <c r="H186" s="284" t="s">
        <v>1196</v>
      </c>
      <c r="I186" s="284" t="s">
        <v>1197</v>
      </c>
      <c r="J186" s="284"/>
      <c r="K186" s="332"/>
    </row>
    <row r="187" s="1" customFormat="1" ht="15" customHeight="1">
      <c r="B187" s="309"/>
      <c r="C187" s="284" t="s">
        <v>1198</v>
      </c>
      <c r="D187" s="284"/>
      <c r="E187" s="284"/>
      <c r="F187" s="307" t="s">
        <v>1122</v>
      </c>
      <c r="G187" s="284"/>
      <c r="H187" s="284" t="s">
        <v>1199</v>
      </c>
      <c r="I187" s="284" t="s">
        <v>1197</v>
      </c>
      <c r="J187" s="284"/>
      <c r="K187" s="332"/>
    </row>
    <row r="188" s="1" customFormat="1" ht="15" customHeight="1">
      <c r="B188" s="309"/>
      <c r="C188" s="284" t="s">
        <v>1200</v>
      </c>
      <c r="D188" s="284"/>
      <c r="E188" s="284"/>
      <c r="F188" s="307" t="s">
        <v>1122</v>
      </c>
      <c r="G188" s="284"/>
      <c r="H188" s="284" t="s">
        <v>1201</v>
      </c>
      <c r="I188" s="284" t="s">
        <v>1197</v>
      </c>
      <c r="J188" s="284"/>
      <c r="K188" s="332"/>
    </row>
    <row r="189" s="1" customFormat="1" ht="15" customHeight="1">
      <c r="B189" s="309"/>
      <c r="C189" s="345" t="s">
        <v>1202</v>
      </c>
      <c r="D189" s="284"/>
      <c r="E189" s="284"/>
      <c r="F189" s="307" t="s">
        <v>1122</v>
      </c>
      <c r="G189" s="284"/>
      <c r="H189" s="284" t="s">
        <v>1203</v>
      </c>
      <c r="I189" s="284" t="s">
        <v>1204</v>
      </c>
      <c r="J189" s="346" t="s">
        <v>1205</v>
      </c>
      <c r="K189" s="332"/>
    </row>
    <row r="190" s="1" customFormat="1" ht="15" customHeight="1">
      <c r="B190" s="309"/>
      <c r="C190" s="345" t="s">
        <v>42</v>
      </c>
      <c r="D190" s="284"/>
      <c r="E190" s="284"/>
      <c r="F190" s="307" t="s">
        <v>1116</v>
      </c>
      <c r="G190" s="284"/>
      <c r="H190" s="281" t="s">
        <v>1206</v>
      </c>
      <c r="I190" s="284" t="s">
        <v>1207</v>
      </c>
      <c r="J190" s="284"/>
      <c r="K190" s="332"/>
    </row>
    <row r="191" s="1" customFormat="1" ht="15" customHeight="1">
      <c r="B191" s="309"/>
      <c r="C191" s="345" t="s">
        <v>1208</v>
      </c>
      <c r="D191" s="284"/>
      <c r="E191" s="284"/>
      <c r="F191" s="307" t="s">
        <v>1116</v>
      </c>
      <c r="G191" s="284"/>
      <c r="H191" s="284" t="s">
        <v>1209</v>
      </c>
      <c r="I191" s="284" t="s">
        <v>1151</v>
      </c>
      <c r="J191" s="284"/>
      <c r="K191" s="332"/>
    </row>
    <row r="192" s="1" customFormat="1" ht="15" customHeight="1">
      <c r="B192" s="309"/>
      <c r="C192" s="345" t="s">
        <v>1210</v>
      </c>
      <c r="D192" s="284"/>
      <c r="E192" s="284"/>
      <c r="F192" s="307" t="s">
        <v>1116</v>
      </c>
      <c r="G192" s="284"/>
      <c r="H192" s="284" t="s">
        <v>1211</v>
      </c>
      <c r="I192" s="284" t="s">
        <v>1151</v>
      </c>
      <c r="J192" s="284"/>
      <c r="K192" s="332"/>
    </row>
    <row r="193" s="1" customFormat="1" ht="15" customHeight="1">
      <c r="B193" s="309"/>
      <c r="C193" s="345" t="s">
        <v>1212</v>
      </c>
      <c r="D193" s="284"/>
      <c r="E193" s="284"/>
      <c r="F193" s="307" t="s">
        <v>1122</v>
      </c>
      <c r="G193" s="284"/>
      <c r="H193" s="284" t="s">
        <v>1213</v>
      </c>
      <c r="I193" s="284" t="s">
        <v>1151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1214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1215</v>
      </c>
      <c r="D200" s="348"/>
      <c r="E200" s="348"/>
      <c r="F200" s="348" t="s">
        <v>1216</v>
      </c>
      <c r="G200" s="349"/>
      <c r="H200" s="348" t="s">
        <v>1217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1207</v>
      </c>
      <c r="D202" s="284"/>
      <c r="E202" s="284"/>
      <c r="F202" s="307" t="s">
        <v>43</v>
      </c>
      <c r="G202" s="284"/>
      <c r="H202" s="284" t="s">
        <v>1218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44</v>
      </c>
      <c r="G203" s="284"/>
      <c r="H203" s="284" t="s">
        <v>1219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47</v>
      </c>
      <c r="G204" s="284"/>
      <c r="H204" s="284" t="s">
        <v>1220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45</v>
      </c>
      <c r="G205" s="284"/>
      <c r="H205" s="284" t="s">
        <v>1221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46</v>
      </c>
      <c r="G206" s="284"/>
      <c r="H206" s="284" t="s">
        <v>1222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1163</v>
      </c>
      <c r="D208" s="284"/>
      <c r="E208" s="284"/>
      <c r="F208" s="307" t="s">
        <v>79</v>
      </c>
      <c r="G208" s="284"/>
      <c r="H208" s="284" t="s">
        <v>1223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1058</v>
      </c>
      <c r="G209" s="284"/>
      <c r="H209" s="284" t="s">
        <v>1059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1056</v>
      </c>
      <c r="G210" s="284"/>
      <c r="H210" s="284" t="s">
        <v>1224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1060</v>
      </c>
      <c r="G211" s="345"/>
      <c r="H211" s="336" t="s">
        <v>1061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1062</v>
      </c>
      <c r="G212" s="345"/>
      <c r="H212" s="336" t="s">
        <v>736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1187</v>
      </c>
      <c r="D214" s="284"/>
      <c r="E214" s="284"/>
      <c r="F214" s="307">
        <v>1</v>
      </c>
      <c r="G214" s="345"/>
      <c r="H214" s="336" t="s">
        <v>1225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1226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1227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1228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HP-PC\Bohunka</dc:creator>
  <cp:lastModifiedBy>HP-PC\Bohunka</cp:lastModifiedBy>
  <dcterms:created xsi:type="dcterms:W3CDTF">2023-04-20T07:24:05Z</dcterms:created>
  <dcterms:modified xsi:type="dcterms:W3CDTF">2023-04-20T07:24:11Z</dcterms:modified>
</cp:coreProperties>
</file>